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<sst xmlns="http://schemas.openxmlformats.org/spreadsheetml/2006/main" count="70" uniqueCount="68">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</sst>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" sqref="C4:D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33007887.51</v>
      </c>
      <c r="C4" s="17">
        <f>B43</f>
        <v>35959353.38000001</v>
      </c>
      <c r="D4" s="17">
        <f>C43</f>
        <v>42913262.070000015</v>
      </c>
      <c r="E4" s="17"/>
      <c r="F4" s="17"/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0</v>
      </c>
      <c r="E5" s="51">
        <f>SUM(E6:E12)</f>
        <v>0</v>
      </c>
      <c r="F5" s="51">
        <f aca="true" t="shared" si="0" ref="F5:M5">SUM(F6:F12)</f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59561678.010000005</v>
      </c>
      <c r="O5" s="11">
        <v>100</v>
      </c>
    </row>
    <row r="6" spans="1:15" ht="15">
      <c r="A6" s="12" t="s">
        <v>60</v>
      </c>
      <c r="B6" s="13">
        <v>31282.6</v>
      </c>
      <c r="C6" s="13">
        <v>31150.42</v>
      </c>
      <c r="D6" s="13"/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62433.02</v>
      </c>
      <c r="O6" s="14">
        <f>(N6/N$5)*100</f>
        <v>0.10482078760359625</v>
      </c>
    </row>
    <row r="7" spans="1:15" ht="15">
      <c r="A7" s="12" t="s">
        <v>61</v>
      </c>
      <c r="B7" s="13">
        <v>0</v>
      </c>
      <c r="C7" s="13">
        <v>0</v>
      </c>
      <c r="D7" s="13"/>
      <c r="E7" s="13"/>
      <c r="F7" s="13"/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24433265.35</v>
      </c>
      <c r="C8" s="50">
        <v>22834764.66</v>
      </c>
      <c r="D8" s="50"/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1" ref="N8:N37">SUM(B8:M8)</f>
        <v>47268030.010000005</v>
      </c>
      <c r="O8" s="14">
        <f>(N8/N$5)*100</f>
        <v>79.35980245899724</v>
      </c>
    </row>
    <row r="9" spans="1:15" ht="15">
      <c r="A9" s="12" t="s">
        <v>45</v>
      </c>
      <c r="B9" s="50">
        <v>462914.19</v>
      </c>
      <c r="C9" s="50">
        <v>385104.12</v>
      </c>
      <c r="D9" s="50"/>
      <c r="E9" s="50"/>
      <c r="F9" s="50"/>
      <c r="G9" s="13"/>
      <c r="H9" s="13"/>
      <c r="I9" s="13"/>
      <c r="J9" s="13"/>
      <c r="K9" s="14"/>
      <c r="L9" s="14"/>
      <c r="M9" s="14"/>
      <c r="N9" s="14">
        <f t="shared" si="1"/>
        <v>848018.31</v>
      </c>
      <c r="O9" s="14">
        <f>(N9/N$5)*100</f>
        <v>1.4237649749518868</v>
      </c>
    </row>
    <row r="10" spans="1:15" ht="15">
      <c r="A10" s="12" t="s">
        <v>2</v>
      </c>
      <c r="B10" s="13">
        <v>0</v>
      </c>
      <c r="C10" s="13">
        <v>226855.38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1"/>
        <v>226855.38</v>
      </c>
      <c r="O10" s="15">
        <f>(N10/N$5)*100</f>
        <v>0.3808747294895092</v>
      </c>
    </row>
    <row r="11" spans="1:15" ht="15">
      <c r="A11" s="12" t="s">
        <v>3</v>
      </c>
      <c r="B11" s="50">
        <v>166042.45</v>
      </c>
      <c r="C11" s="50">
        <v>163286.76</v>
      </c>
      <c r="D11" s="50"/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329329.21</v>
      </c>
      <c r="O11" s="14">
        <f>(N11/N$5)*100</f>
        <v>0.5529213094780638</v>
      </c>
    </row>
    <row r="12" spans="1:15" ht="15">
      <c r="A12" s="12" t="s">
        <v>4</v>
      </c>
      <c r="B12" s="50">
        <v>5396382.28</v>
      </c>
      <c r="C12" s="50">
        <v>5430629.8</v>
      </c>
      <c r="D12" s="50"/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1"/>
        <v>10827012.08</v>
      </c>
      <c r="O12" s="14">
        <f>(N12/N$5)*100</f>
        <v>18.1778157394797</v>
      </c>
    </row>
    <row r="13" spans="1:15" ht="15">
      <c r="A13" s="37" t="s">
        <v>5</v>
      </c>
      <c r="B13" s="52">
        <f>SUM(B14:B37)</f>
        <v>27514820.529999997</v>
      </c>
      <c r="C13" s="52">
        <f>SUM(C14:C37)</f>
        <v>22117882.449999996</v>
      </c>
      <c r="D13" s="52">
        <f>SUM(D14:D37)</f>
        <v>0</v>
      </c>
      <c r="E13" s="52">
        <f aca="true" t="shared" si="2" ref="E13:M13">SUM(E14:E37)</f>
        <v>0</v>
      </c>
      <c r="F13" s="52">
        <f t="shared" si="2"/>
        <v>0</v>
      </c>
      <c r="G13" s="52">
        <f t="shared" si="2"/>
        <v>0</v>
      </c>
      <c r="H13" s="52">
        <f>SUM(H14:H37)</f>
        <v>0</v>
      </c>
      <c r="I13" s="52">
        <f>SUM(I14:I37)</f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49632702.97999999</v>
      </c>
      <c r="O13" s="39">
        <v>100</v>
      </c>
    </row>
    <row r="14" spans="1:15" ht="15">
      <c r="A14" s="40" t="s">
        <v>6</v>
      </c>
      <c r="B14" s="53">
        <v>1022904.56</v>
      </c>
      <c r="C14" s="53">
        <v>1018244.34</v>
      </c>
      <c r="D14" s="53"/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1"/>
        <v>2041148.9</v>
      </c>
      <c r="O14" s="42">
        <f>(N14/N$13)*100</f>
        <v>4.112508038948638</v>
      </c>
    </row>
    <row r="15" spans="1:15" ht="15">
      <c r="A15" s="40" t="s">
        <v>7</v>
      </c>
      <c r="B15" s="54">
        <v>0</v>
      </c>
      <c r="C15" s="53">
        <v>304004.16</v>
      </c>
      <c r="D15" s="53"/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1"/>
        <v>304004.16</v>
      </c>
      <c r="O15" s="42">
        <f aca="true" t="shared" si="3" ref="O15:O37">(N15/N$13)*100</f>
        <v>0.6125077655401956</v>
      </c>
    </row>
    <row r="16" spans="1:15" ht="15">
      <c r="A16" s="40" t="s">
        <v>8</v>
      </c>
      <c r="B16" s="53">
        <v>174378.91</v>
      </c>
      <c r="C16" s="53">
        <v>190724.04</v>
      </c>
      <c r="D16" s="53"/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1"/>
        <v>365102.95</v>
      </c>
      <c r="O16" s="42">
        <f t="shared" si="3"/>
        <v>0.735609644606948</v>
      </c>
    </row>
    <row r="17" spans="1:15" ht="15">
      <c r="A17" s="40" t="s">
        <v>51</v>
      </c>
      <c r="B17" s="53">
        <v>42463.99</v>
      </c>
      <c r="C17" s="53">
        <v>42463.99</v>
      </c>
      <c r="D17" s="53"/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84927.98</v>
      </c>
      <c r="O17" s="42">
        <f>(N17/N$13)*100</f>
        <v>0.1711129454993064</v>
      </c>
    </row>
    <row r="18" spans="1:15" ht="15">
      <c r="A18" s="40" t="s">
        <v>64</v>
      </c>
      <c r="B18" s="53">
        <v>31580.66</v>
      </c>
      <c r="C18" s="53">
        <v>116409.17</v>
      </c>
      <c r="D18" s="53"/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147989.83</v>
      </c>
      <c r="O18" s="42">
        <f>(N18/N$13)*100</f>
        <v>0.29816999904203084</v>
      </c>
    </row>
    <row r="19" spans="1:15" ht="15">
      <c r="A19" s="40" t="s">
        <v>9</v>
      </c>
      <c r="B19" s="54">
        <v>14645</v>
      </c>
      <c r="C19" s="54">
        <v>10479.33</v>
      </c>
      <c r="D19" s="54"/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1"/>
        <v>25124.33</v>
      </c>
      <c r="O19" s="42">
        <f t="shared" si="3"/>
        <v>0.05062051528832534</v>
      </c>
    </row>
    <row r="20" spans="1:15" ht="15">
      <c r="A20" s="40" t="s">
        <v>62</v>
      </c>
      <c r="B20" s="54">
        <v>222975.06</v>
      </c>
      <c r="C20" s="54">
        <v>345313.89</v>
      </c>
      <c r="D20" s="54"/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1"/>
        <v>568288.95</v>
      </c>
      <c r="O20" s="42">
        <f t="shared" si="3"/>
        <v>1.1449889203676815</v>
      </c>
    </row>
    <row r="21" spans="1:15" ht="15">
      <c r="A21" s="40" t="s">
        <v>10</v>
      </c>
      <c r="B21" s="54">
        <v>0</v>
      </c>
      <c r="C21" s="54">
        <v>3595.47</v>
      </c>
      <c r="D21" s="53"/>
      <c r="E21" s="54"/>
      <c r="F21" s="53"/>
      <c r="G21" s="41"/>
      <c r="H21" s="41"/>
      <c r="I21" s="41"/>
      <c r="J21" s="41"/>
      <c r="K21" s="41"/>
      <c r="L21" s="41"/>
      <c r="M21" s="41"/>
      <c r="N21" s="43">
        <f t="shared" si="1"/>
        <v>3595.47</v>
      </c>
      <c r="O21" s="43">
        <f t="shared" si="3"/>
        <v>0.007244155131846902</v>
      </c>
    </row>
    <row r="22" spans="1:15" ht="15">
      <c r="A22" s="40" t="s">
        <v>11</v>
      </c>
      <c r="B22" s="54">
        <v>4050</v>
      </c>
      <c r="C22" s="54">
        <v>6090</v>
      </c>
      <c r="D22" s="54"/>
      <c r="E22" s="54"/>
      <c r="F22" s="54"/>
      <c r="G22" s="41"/>
      <c r="H22" s="41"/>
      <c r="I22" s="41"/>
      <c r="J22" s="41"/>
      <c r="K22" s="41"/>
      <c r="L22" s="41"/>
      <c r="M22" s="41"/>
      <c r="N22" s="42">
        <f t="shared" si="1"/>
        <v>10140</v>
      </c>
      <c r="O22" s="42">
        <f t="shared" si="3"/>
        <v>0.020430078136357027</v>
      </c>
    </row>
    <row r="23" spans="1:15" ht="15">
      <c r="A23" s="40" t="s">
        <v>12</v>
      </c>
      <c r="B23" s="54">
        <v>0</v>
      </c>
      <c r="C23" s="54">
        <v>4840.18</v>
      </c>
      <c r="D23" s="54"/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1"/>
        <v>4840.18</v>
      </c>
      <c r="O23" s="42">
        <f t="shared" si="3"/>
        <v>0.009751997593099858</v>
      </c>
    </row>
    <row r="24" spans="1:15" ht="15">
      <c r="A24" s="40" t="s">
        <v>13</v>
      </c>
      <c r="B24" s="53">
        <v>2681944.71</v>
      </c>
      <c r="C24" s="54">
        <v>29489.86</v>
      </c>
      <c r="D24" s="53"/>
      <c r="E24" s="54"/>
      <c r="F24" s="53"/>
      <c r="G24" s="41"/>
      <c r="H24" s="41"/>
      <c r="I24" s="66"/>
      <c r="J24" s="41"/>
      <c r="K24" s="67"/>
      <c r="L24" s="42"/>
      <c r="M24" s="43"/>
      <c r="N24" s="43">
        <f t="shared" si="1"/>
        <v>2711434.57</v>
      </c>
      <c r="O24" s="43">
        <f t="shared" si="3"/>
        <v>5.4630000124970035</v>
      </c>
    </row>
    <row r="25" spans="1:15" ht="15">
      <c r="A25" s="40" t="s">
        <v>52</v>
      </c>
      <c r="B25" s="54">
        <v>144556.29</v>
      </c>
      <c r="C25" s="53">
        <v>134589.09</v>
      </c>
      <c r="D25" s="53"/>
      <c r="E25" s="54"/>
      <c r="F25" s="54"/>
      <c r="G25" s="41"/>
      <c r="H25" s="41"/>
      <c r="I25" s="41"/>
      <c r="J25" s="41"/>
      <c r="K25" s="43"/>
      <c r="L25" s="42"/>
      <c r="M25" s="43"/>
      <c r="N25" s="43">
        <f>SUM(B25:M25)</f>
        <v>279145.38</v>
      </c>
      <c r="O25" s="43">
        <f>(N25/N$13)*100</f>
        <v>0.5624222805525714</v>
      </c>
    </row>
    <row r="26" spans="1:15" ht="15">
      <c r="A26" s="40" t="s">
        <v>14</v>
      </c>
      <c r="B26" s="53">
        <v>14060133.37</v>
      </c>
      <c r="C26" s="53">
        <v>14035090.11</v>
      </c>
      <c r="D26" s="53"/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1"/>
        <v>28095223.479999997</v>
      </c>
      <c r="O26" s="42">
        <f t="shared" si="3"/>
        <v>56.606273269705376</v>
      </c>
    </row>
    <row r="27" spans="1:15" ht="15">
      <c r="A27" s="40" t="s">
        <v>59</v>
      </c>
      <c r="B27" s="54">
        <v>404759.16</v>
      </c>
      <c r="C27" s="54">
        <v>402878.48</v>
      </c>
      <c r="D27" s="54"/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807637.6399999999</v>
      </c>
      <c r="O27" s="42">
        <f>(N27/N$13)*100</f>
        <v>1.6272288058247522</v>
      </c>
    </row>
    <row r="28" spans="1:15" ht="15">
      <c r="A28" s="40" t="s">
        <v>46</v>
      </c>
      <c r="B28" s="54">
        <v>0</v>
      </c>
      <c r="C28" s="54">
        <v>0</v>
      </c>
      <c r="D28" s="54"/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2057139.13</v>
      </c>
      <c r="C29" s="53">
        <v>2262575.81</v>
      </c>
      <c r="D29" s="53"/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1"/>
        <v>4319714.9399999995</v>
      </c>
      <c r="O29" s="42">
        <f t="shared" si="3"/>
        <v>8.703364275245443</v>
      </c>
    </row>
    <row r="30" spans="1:15" ht="15">
      <c r="A30" s="40" t="s">
        <v>67</v>
      </c>
      <c r="B30" s="54">
        <v>0</v>
      </c>
      <c r="C30" s="54">
        <v>0</v>
      </c>
      <c r="D30" s="54"/>
      <c r="E30" s="54"/>
      <c r="F30" s="54"/>
      <c r="G30" s="54"/>
      <c r="H30" s="54"/>
      <c r="I30" s="54"/>
      <c r="J30" s="54"/>
      <c r="K30" s="42"/>
      <c r="L30" s="42"/>
      <c r="M30" s="42"/>
      <c r="N30" s="42">
        <f>SUM(B30:M30)</f>
        <v>0</v>
      </c>
      <c r="O30" s="42">
        <f>(N30/N$13)*100</f>
        <v>0</v>
      </c>
    </row>
    <row r="31" spans="1:15" ht="15">
      <c r="A31" s="40" t="s">
        <v>16</v>
      </c>
      <c r="B31" s="53">
        <v>144204.81</v>
      </c>
      <c r="C31" s="53">
        <v>215694.56</v>
      </c>
      <c r="D31" s="53"/>
      <c r="E31" s="53"/>
      <c r="F31" s="53"/>
      <c r="G31" s="41"/>
      <c r="H31" s="41"/>
      <c r="I31" s="41"/>
      <c r="J31" s="41"/>
      <c r="K31" s="42"/>
      <c r="L31" s="42"/>
      <c r="M31" s="42"/>
      <c r="N31" s="42">
        <f t="shared" si="1"/>
        <v>359899.37</v>
      </c>
      <c r="O31" s="42">
        <f t="shared" si="3"/>
        <v>0.7251254684739318</v>
      </c>
    </row>
    <row r="32" spans="1:15" ht="15">
      <c r="A32" s="40" t="s">
        <v>53</v>
      </c>
      <c r="B32" s="53">
        <v>32616.59</v>
      </c>
      <c r="C32" s="53">
        <v>36383.45</v>
      </c>
      <c r="D32" s="53"/>
      <c r="E32" s="53"/>
      <c r="F32" s="53"/>
      <c r="G32" s="41"/>
      <c r="H32" s="41"/>
      <c r="I32" s="41"/>
      <c r="J32" s="41"/>
      <c r="K32" s="42"/>
      <c r="L32" s="42"/>
      <c r="M32" s="42"/>
      <c r="N32" s="42">
        <f>SUM(B32:M32)</f>
        <v>69000.04</v>
      </c>
      <c r="O32" s="42">
        <f>(N32/N$13)*100</f>
        <v>0.1390213223482998</v>
      </c>
    </row>
    <row r="33" spans="1:15" ht="15.75" customHeight="1">
      <c r="A33" s="40" t="s">
        <v>17</v>
      </c>
      <c r="B33" s="54">
        <v>5396382.28</v>
      </c>
      <c r="C33" s="54">
        <v>1991183.91</v>
      </c>
      <c r="D33" s="54"/>
      <c r="E33" s="54"/>
      <c r="F33" s="54"/>
      <c r="G33" s="41"/>
      <c r="H33" s="41"/>
      <c r="I33" s="41"/>
      <c r="J33" s="41"/>
      <c r="K33" s="43"/>
      <c r="L33" s="43"/>
      <c r="M33" s="43"/>
      <c r="N33" s="43">
        <f t="shared" si="1"/>
        <v>7387566.19</v>
      </c>
      <c r="O33" s="43">
        <f t="shared" si="3"/>
        <v>14.884472830296783</v>
      </c>
    </row>
    <row r="34" spans="1:15" ht="15.75" customHeight="1">
      <c r="A34" s="40" t="s">
        <v>18</v>
      </c>
      <c r="B34" s="54">
        <v>0</v>
      </c>
      <c r="C34" s="54">
        <v>66181.88</v>
      </c>
      <c r="D34" s="54"/>
      <c r="E34" s="54"/>
      <c r="F34" s="54"/>
      <c r="G34" s="41"/>
      <c r="H34" s="41"/>
      <c r="I34" s="41"/>
      <c r="J34" s="41"/>
      <c r="K34" s="42"/>
      <c r="L34" s="42"/>
      <c r="M34" s="42"/>
      <c r="N34" s="42">
        <f t="shared" si="1"/>
        <v>66181.88</v>
      </c>
      <c r="O34" s="42">
        <f t="shared" si="3"/>
        <v>0.1333432918748525</v>
      </c>
    </row>
    <row r="35" spans="1:15" ht="15">
      <c r="A35" s="40" t="s">
        <v>19</v>
      </c>
      <c r="B35" s="53">
        <v>781885.89</v>
      </c>
      <c r="C35" s="53">
        <v>198075.59</v>
      </c>
      <c r="D35" s="54"/>
      <c r="E35" s="54"/>
      <c r="F35" s="54"/>
      <c r="G35" s="54"/>
      <c r="H35" s="41"/>
      <c r="I35" s="41"/>
      <c r="J35" s="41"/>
      <c r="K35" s="41"/>
      <c r="L35" s="41"/>
      <c r="M35" s="41"/>
      <c r="N35" s="43">
        <f t="shared" si="1"/>
        <v>979961.48</v>
      </c>
      <c r="O35" s="43">
        <f t="shared" si="3"/>
        <v>1.9744269829408356</v>
      </c>
    </row>
    <row r="36" spans="1:16" ht="15.75" customHeight="1">
      <c r="A36" s="40" t="s">
        <v>20</v>
      </c>
      <c r="B36" s="54">
        <v>298200.12</v>
      </c>
      <c r="C36" s="54">
        <v>703575.14</v>
      </c>
      <c r="D36" s="54"/>
      <c r="E36" s="54"/>
      <c r="F36" s="54"/>
      <c r="G36" s="41"/>
      <c r="H36" s="41"/>
      <c r="I36" s="41"/>
      <c r="J36" s="41"/>
      <c r="K36" s="42"/>
      <c r="L36" s="42"/>
      <c r="M36" s="42"/>
      <c r="N36" s="42">
        <f>SUM(B36:M36)</f>
        <v>1001775.26</v>
      </c>
      <c r="O36" s="42">
        <f>(N36/N$13)*100</f>
        <v>2.018377400085737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/>
      <c r="E37" s="54"/>
      <c r="F37" s="54"/>
      <c r="G37" s="41"/>
      <c r="H37" s="41"/>
      <c r="I37" s="41"/>
      <c r="J37" s="41"/>
      <c r="K37" s="42"/>
      <c r="L37" s="42"/>
      <c r="M37" s="42"/>
      <c r="N37" s="42">
        <f t="shared" si="1"/>
        <v>0</v>
      </c>
      <c r="O37" s="42">
        <f t="shared" si="3"/>
        <v>0</v>
      </c>
      <c r="P37" s="9"/>
    </row>
    <row r="38" spans="1:15" ht="15">
      <c r="A38" s="20" t="s">
        <v>21</v>
      </c>
      <c r="B38" s="55">
        <f aca="true" t="shared" si="4" ref="B38:G38">SUM(B39)</f>
        <v>6243722.06</v>
      </c>
      <c r="C38" s="55">
        <f t="shared" si="4"/>
        <v>5567678.26</v>
      </c>
      <c r="D38" s="55">
        <f t="shared" si="4"/>
        <v>0</v>
      </c>
      <c r="E38" s="55">
        <f t="shared" si="4"/>
        <v>0</v>
      </c>
      <c r="F38" s="55">
        <f t="shared" si="4"/>
        <v>0</v>
      </c>
      <c r="G38" s="55">
        <f t="shared" si="4"/>
        <v>0</v>
      </c>
      <c r="H38" s="55">
        <f>SUM(H39)</f>
        <v>0</v>
      </c>
      <c r="I38" s="55">
        <f>SUM(I39)</f>
        <v>0</v>
      </c>
      <c r="J38" s="21">
        <f>SUM(J39)</f>
        <v>0</v>
      </c>
      <c r="K38" s="21">
        <f>SUM(K39)</f>
        <v>0</v>
      </c>
      <c r="L38" s="21">
        <f>SUM(L39)</f>
        <v>0</v>
      </c>
      <c r="M38" s="21">
        <f>SUM(M39)</f>
        <v>0</v>
      </c>
      <c r="N38" s="22">
        <f>SUM(B38:M38)</f>
        <v>11811400.32</v>
      </c>
      <c r="O38" s="22">
        <v>100</v>
      </c>
    </row>
    <row r="39" spans="1:15" ht="15">
      <c r="A39" s="23" t="s">
        <v>22</v>
      </c>
      <c r="B39" s="56">
        <v>6243722.06</v>
      </c>
      <c r="C39" s="56">
        <v>5567678.26</v>
      </c>
      <c r="D39" s="56"/>
      <c r="E39" s="56"/>
      <c r="F39" s="56"/>
      <c r="G39" s="24"/>
      <c r="H39" s="24"/>
      <c r="I39" s="24"/>
      <c r="J39" s="24"/>
      <c r="K39" s="25"/>
      <c r="L39" s="25"/>
      <c r="M39" s="25"/>
      <c r="N39" s="25">
        <f>SUM(B39:M39)</f>
        <v>11811400.32</v>
      </c>
      <c r="O39" s="25">
        <v>100</v>
      </c>
    </row>
    <row r="40" spans="1:15" ht="15">
      <c r="A40" s="26" t="s">
        <v>23</v>
      </c>
      <c r="B40" s="57">
        <f aca="true" t="shared" si="5" ref="B40:G40">SUM(B41:B42)</f>
        <v>6267322.53</v>
      </c>
      <c r="C40" s="57">
        <f t="shared" si="5"/>
        <v>5567678.26</v>
      </c>
      <c r="D40" s="57">
        <f t="shared" si="5"/>
        <v>0</v>
      </c>
      <c r="E40" s="57">
        <f t="shared" si="5"/>
        <v>0</v>
      </c>
      <c r="F40" s="57">
        <f t="shared" si="5"/>
        <v>0</v>
      </c>
      <c r="G40" s="57">
        <f t="shared" si="5"/>
        <v>0</v>
      </c>
      <c r="H40" s="57">
        <f>SUM(H41:H42)</f>
        <v>0</v>
      </c>
      <c r="I40" s="57">
        <f>SUM(I41:I42)</f>
        <v>0</v>
      </c>
      <c r="J40" s="27">
        <f>SUM(J41:J42)</f>
        <v>0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8">
        <f>SUM(B40:M40)</f>
        <v>11835000.79</v>
      </c>
      <c r="O40" s="28">
        <v>100</v>
      </c>
    </row>
    <row r="41" spans="1:15" ht="15">
      <c r="A41" s="29" t="s">
        <v>22</v>
      </c>
      <c r="B41" s="58">
        <v>6267322.53</v>
      </c>
      <c r="C41" s="58">
        <v>5567678.26</v>
      </c>
      <c r="D41" s="58"/>
      <c r="E41" s="58"/>
      <c r="F41" s="58"/>
      <c r="G41" s="30"/>
      <c r="H41" s="30"/>
      <c r="I41" s="30"/>
      <c r="J41" s="30"/>
      <c r="K41" s="31"/>
      <c r="L41" s="31"/>
      <c r="M41" s="31"/>
      <c r="N41" s="31">
        <f>SUM(B41:M41)</f>
        <v>11835000.79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6" ref="B43:M43">B4+B5-B13+B38-B40</f>
        <v>35959353.38000001</v>
      </c>
      <c r="C43" s="59">
        <f t="shared" si="6"/>
        <v>42913262.070000015</v>
      </c>
      <c r="D43" s="59">
        <f t="shared" si="6"/>
        <v>42913262.070000015</v>
      </c>
      <c r="E43" s="59">
        <f t="shared" si="6"/>
        <v>0</v>
      </c>
      <c r="F43" s="59">
        <f t="shared" si="6"/>
        <v>0</v>
      </c>
      <c r="G43" s="59">
        <f t="shared" si="6"/>
        <v>0</v>
      </c>
      <c r="H43" s="59">
        <f t="shared" si="6"/>
        <v>0</v>
      </c>
      <c r="I43" s="59">
        <f t="shared" si="6"/>
        <v>0</v>
      </c>
      <c r="J43" s="34">
        <f t="shared" si="6"/>
        <v>0</v>
      </c>
      <c r="K43" s="34">
        <f t="shared" si="6"/>
        <v>0</v>
      </c>
      <c r="L43" s="34">
        <f t="shared" si="6"/>
        <v>0</v>
      </c>
      <c r="M43" s="34">
        <f t="shared" si="6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7" ref="B44:G44">SUM(B45:B48)</f>
        <v>3940091.8</v>
      </c>
      <c r="C44" s="60">
        <f t="shared" si="7"/>
        <v>5376009.890000001</v>
      </c>
      <c r="D44" s="60">
        <f t="shared" si="7"/>
        <v>0</v>
      </c>
      <c r="E44" s="60">
        <f t="shared" si="7"/>
        <v>0</v>
      </c>
      <c r="F44" s="60">
        <f t="shared" si="7"/>
        <v>0</v>
      </c>
      <c r="G44" s="60">
        <f t="shared" si="7"/>
        <v>0</v>
      </c>
      <c r="H44" s="60">
        <f>SUM(H45:H48)</f>
        <v>0</v>
      </c>
      <c r="I44" s="60">
        <f>SUM(I45:I48)</f>
        <v>0</v>
      </c>
      <c r="J44" s="7">
        <f>SUM(J45:J48)</f>
        <v>0</v>
      </c>
      <c r="K44" s="7">
        <f>SUM(K45:K48)</f>
        <v>0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1000000</v>
      </c>
      <c r="C45" s="54">
        <v>1000000</v>
      </c>
      <c r="D45" s="61"/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54</v>
      </c>
      <c r="B46" s="61">
        <v>1190091.8</v>
      </c>
      <c r="C46" s="61">
        <v>2376009.89</v>
      </c>
      <c r="D46" s="61"/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1">
        <v>250000</v>
      </c>
      <c r="C47" s="61">
        <v>500000</v>
      </c>
      <c r="D47" s="61"/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1">
        <v>1500000</v>
      </c>
      <c r="C48" s="61">
        <v>1500000</v>
      </c>
      <c r="D48" s="61"/>
      <c r="E48" s="61"/>
      <c r="F48" s="61"/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4446248.52</v>
      </c>
      <c r="C49" s="60">
        <f aca="true" t="shared" si="8" ref="C49:M49">SUM(C50:C54)</f>
        <v>3454209.3800000004</v>
      </c>
      <c r="D49" s="60">
        <f t="shared" si="8"/>
        <v>0</v>
      </c>
      <c r="E49" s="60">
        <f t="shared" si="8"/>
        <v>0</v>
      </c>
      <c r="F49" s="60">
        <f t="shared" si="8"/>
        <v>0</v>
      </c>
      <c r="G49" s="60">
        <f>SUM(G50:G54)</f>
        <v>0</v>
      </c>
      <c r="H49" s="60">
        <f t="shared" si="8"/>
        <v>0</v>
      </c>
      <c r="I49" s="60">
        <f t="shared" si="8"/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/>
      <c r="O49" s="8"/>
    </row>
    <row r="50" spans="1:15" ht="15">
      <c r="A50" s="1" t="s">
        <v>16</v>
      </c>
      <c r="B50" s="62">
        <v>445376.06</v>
      </c>
      <c r="C50" s="62">
        <v>305022.77</v>
      </c>
      <c r="D50" s="62"/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65</v>
      </c>
      <c r="B51" s="62">
        <v>1803598.93</v>
      </c>
      <c r="C51" s="62">
        <v>1827754.3</v>
      </c>
      <c r="D51" s="62"/>
      <c r="E51" s="62"/>
      <c r="F51" s="62"/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29</v>
      </c>
      <c r="B52" s="62">
        <v>47472.39</v>
      </c>
      <c r="C52" s="62">
        <v>59536.66</v>
      </c>
      <c r="D52" s="62"/>
      <c r="E52" s="62"/>
      <c r="F52" s="62"/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/>
      <c r="E53" s="61"/>
      <c r="F53" s="61"/>
      <c r="G53" s="65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66</v>
      </c>
      <c r="B54" s="61">
        <v>2149801.14</v>
      </c>
      <c r="C54" s="61">
        <v>1261895.65</v>
      </c>
      <c r="D54" s="62"/>
      <c r="E54" s="61"/>
      <c r="F54" s="61"/>
      <c r="G54" s="62"/>
      <c r="H54" s="2"/>
      <c r="I54" s="2"/>
      <c r="J54" s="2"/>
      <c r="K54" s="2"/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27573013.06000001</v>
      </c>
      <c r="C55" s="63">
        <f>C4+C5-C13+C38-C40-C44-C49</f>
        <v>34083042.80000001</v>
      </c>
      <c r="D55" s="63">
        <f>D4+D5-D13+D38-D40-D44-D49</f>
        <v>42913262.070000015</v>
      </c>
      <c r="E55" s="63">
        <f aca="true" t="shared" si="9" ref="E55:M55">E43-E44-E49</f>
        <v>0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3">
        <f t="shared" si="9"/>
        <v>0</v>
      </c>
      <c r="J55" s="48">
        <f t="shared" si="9"/>
        <v>0</v>
      </c>
      <c r="K55" s="48">
        <f t="shared" si="9"/>
        <v>0</v>
      </c>
      <c r="L55" s="48">
        <f t="shared" si="9"/>
        <v>0</v>
      </c>
      <c r="M55" s="48">
        <f t="shared" si="9"/>
        <v>0</v>
      </c>
      <c r="N55" s="49">
        <f>M55</f>
        <v>0</v>
      </c>
      <c r="O55" s="49"/>
    </row>
    <row r="56" spans="1:15" ht="15">
      <c r="A56" s="70" t="s">
        <v>57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8" spans="3:6" ht="15">
      <c r="C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2018-03-14T17:34:16Z</dcterms:modified>
  <cp:category/>
  <cp:version/>
  <cp:contentType/>
  <cp:contentStatus/>
</cp:coreProperties>
</file>