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ACOM\RELATÓRIO ATIVIDADES\2019\RA6 TABELAS JUN\"/>
    </mc:Choice>
  </mc:AlternateContent>
  <xr:revisionPtr revIDLastSave="0" documentId="13_ncr:1_{EBB39B3D-6914-4976-8116-B77CC65D3FD7}" xr6:coauthVersionLast="43" xr6:coauthVersionMax="43" xr10:uidLastSave="{00000000-0000-0000-0000-000000000000}"/>
  <bookViews>
    <workbookView xWindow="28680" yWindow="-120" windowWidth="29040" windowHeight="16440" activeTab="5" xr2:uid="{00000000-000D-0000-FFFF-FFFF00000000}"/>
  </bookViews>
  <sheets>
    <sheet name="JANEIRO" sheetId="57" r:id="rId1"/>
    <sheet name="FEVEREIRO" sheetId="58" r:id="rId2"/>
    <sheet name="MARÇO" sheetId="2" r:id="rId3"/>
    <sheet name="ABRIL" sheetId="1" r:id="rId4"/>
    <sheet name="MAIO" sheetId="3" r:id="rId5"/>
    <sheet name="JUNHO" sheetId="59" r:id="rId6"/>
  </sheets>
  <externalReferences>
    <externalReference r:id="rId7"/>
    <externalReference r:id="rId8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1" i="3" l="1"/>
  <c r="C28" i="3"/>
  <c r="D25" i="3" l="1"/>
  <c r="G25" i="3" s="1"/>
  <c r="C25" i="3"/>
  <c r="C27" i="3" s="1"/>
  <c r="G24" i="3"/>
  <c r="F24" i="3"/>
  <c r="G23" i="3"/>
  <c r="F23" i="3"/>
  <c r="E21" i="3"/>
  <c r="G21" i="3" s="1"/>
  <c r="D21" i="3"/>
  <c r="C21" i="3"/>
  <c r="G20" i="3"/>
  <c r="F20" i="3"/>
  <c r="G19" i="3"/>
  <c r="F19" i="3"/>
  <c r="G18" i="3"/>
  <c r="F18" i="3"/>
  <c r="G17" i="3"/>
  <c r="F17" i="3"/>
  <c r="G16" i="3"/>
  <c r="F16" i="3"/>
  <c r="G15" i="3"/>
  <c r="F15" i="3"/>
  <c r="G13" i="3"/>
  <c r="F13" i="3"/>
  <c r="D13" i="3"/>
  <c r="C13" i="3"/>
  <c r="G12" i="3"/>
  <c r="G11" i="3"/>
  <c r="F11" i="3"/>
  <c r="D10" i="3"/>
  <c r="G10" i="3" s="1"/>
  <c r="C10" i="3"/>
  <c r="G9" i="3"/>
  <c r="F9" i="3"/>
  <c r="G8" i="3"/>
  <c r="F8" i="3"/>
  <c r="D7" i="3"/>
  <c r="C7" i="3"/>
  <c r="G6" i="3"/>
  <c r="F6" i="3"/>
  <c r="G5" i="3"/>
  <c r="F5" i="3"/>
  <c r="G4" i="3"/>
  <c r="F4" i="3"/>
  <c r="C29" i="3" l="1"/>
  <c r="F7" i="3"/>
  <c r="F10" i="3"/>
  <c r="F21" i="3"/>
  <c r="F25" i="3"/>
  <c r="G7" i="3"/>
  <c r="D25" i="59" l="1"/>
  <c r="C25" i="59"/>
  <c r="G24" i="59"/>
  <c r="F24" i="59"/>
  <c r="G23" i="59"/>
  <c r="F23" i="59"/>
  <c r="E21" i="59"/>
  <c r="D21" i="59"/>
  <c r="C21" i="59"/>
  <c r="G20" i="59"/>
  <c r="F20" i="59"/>
  <c r="G19" i="59"/>
  <c r="F19" i="59"/>
  <c r="G18" i="59"/>
  <c r="F18" i="59"/>
  <c r="G17" i="59"/>
  <c r="F17" i="59"/>
  <c r="G16" i="59"/>
  <c r="F16" i="59"/>
  <c r="G15" i="59"/>
  <c r="F15" i="59"/>
  <c r="D13" i="59"/>
  <c r="C13" i="59"/>
  <c r="G12" i="59"/>
  <c r="G11" i="59"/>
  <c r="F11" i="59"/>
  <c r="D10" i="59"/>
  <c r="C10" i="59"/>
  <c r="G9" i="59"/>
  <c r="F9" i="59"/>
  <c r="G8" i="59"/>
  <c r="F8" i="59"/>
  <c r="D7" i="59"/>
  <c r="G7" i="59" s="1"/>
  <c r="C7" i="59"/>
  <c r="G6" i="59"/>
  <c r="F6" i="59"/>
  <c r="G5" i="59"/>
  <c r="F5" i="59"/>
  <c r="G4" i="59"/>
  <c r="F4" i="59"/>
  <c r="C27" i="2"/>
  <c r="D25" i="2"/>
  <c r="G25" i="2" s="1"/>
  <c r="C25" i="2"/>
  <c r="G24" i="2"/>
  <c r="F24" i="2"/>
  <c r="G23" i="2"/>
  <c r="F23" i="2"/>
  <c r="E21" i="2"/>
  <c r="D21" i="2"/>
  <c r="G21" i="2" s="1"/>
  <c r="C21" i="2"/>
  <c r="G20" i="2"/>
  <c r="F20" i="2"/>
  <c r="G19" i="2"/>
  <c r="F19" i="2"/>
  <c r="G18" i="2"/>
  <c r="F18" i="2"/>
  <c r="G17" i="2"/>
  <c r="F17" i="2"/>
  <c r="G16" i="2"/>
  <c r="F16" i="2"/>
  <c r="G15" i="2"/>
  <c r="F15" i="2"/>
  <c r="D13" i="2"/>
  <c r="C13" i="2"/>
  <c r="G12" i="2"/>
  <c r="F12" i="2"/>
  <c r="G11" i="2"/>
  <c r="F11" i="2"/>
  <c r="F10" i="2"/>
  <c r="D10" i="2"/>
  <c r="G10" i="2" s="1"/>
  <c r="C10" i="2"/>
  <c r="G9" i="2"/>
  <c r="F9" i="2"/>
  <c r="G8" i="2"/>
  <c r="F8" i="2"/>
  <c r="D7" i="2"/>
  <c r="C28" i="2" s="1"/>
  <c r="C7" i="2"/>
  <c r="F7" i="2" s="1"/>
  <c r="G6" i="2"/>
  <c r="F6" i="2"/>
  <c r="G5" i="2"/>
  <c r="F5" i="2"/>
  <c r="G4" i="2"/>
  <c r="F4" i="2"/>
  <c r="E21" i="1"/>
  <c r="F19" i="1"/>
  <c r="F20" i="1"/>
  <c r="D25" i="1"/>
  <c r="C25" i="1"/>
  <c r="G24" i="1"/>
  <c r="F24" i="1"/>
  <c r="G23" i="1"/>
  <c r="F23" i="1"/>
  <c r="D21" i="1"/>
  <c r="C21" i="1"/>
  <c r="G20" i="1"/>
  <c r="G19" i="1"/>
  <c r="G18" i="1"/>
  <c r="F18" i="1"/>
  <c r="G17" i="1"/>
  <c r="F17" i="1"/>
  <c r="G16" i="1"/>
  <c r="F16" i="1"/>
  <c r="G15" i="1"/>
  <c r="F15" i="1"/>
  <c r="D13" i="1"/>
  <c r="C13" i="1"/>
  <c r="G12" i="1"/>
  <c r="G11" i="1"/>
  <c r="F11" i="1"/>
  <c r="D10" i="1"/>
  <c r="C10" i="1"/>
  <c r="F10" i="1" s="1"/>
  <c r="G9" i="1"/>
  <c r="F9" i="1"/>
  <c r="G8" i="1"/>
  <c r="F8" i="1"/>
  <c r="F7" i="1"/>
  <c r="D7" i="1"/>
  <c r="G7" i="1" s="1"/>
  <c r="C7" i="1"/>
  <c r="G6" i="1"/>
  <c r="F6" i="1"/>
  <c r="G5" i="1"/>
  <c r="F5" i="1"/>
  <c r="G4" i="1"/>
  <c r="F4" i="1"/>
  <c r="G25" i="1" l="1"/>
  <c r="F13" i="1"/>
  <c r="F13" i="2"/>
  <c r="F25" i="2"/>
  <c r="G10" i="59"/>
  <c r="F21" i="2"/>
  <c r="C27" i="59"/>
  <c r="G13" i="59"/>
  <c r="F25" i="59"/>
  <c r="F10" i="59"/>
  <c r="F7" i="59"/>
  <c r="G25" i="59"/>
  <c r="F13" i="59"/>
  <c r="F21" i="59"/>
  <c r="G21" i="59"/>
  <c r="C28" i="59"/>
  <c r="C29" i="59" s="1"/>
  <c r="C29" i="2"/>
  <c r="G7" i="2"/>
  <c r="G13" i="2"/>
  <c r="G13" i="1"/>
  <c r="G10" i="1"/>
  <c r="F25" i="1"/>
  <c r="G21" i="1"/>
  <c r="F21" i="1"/>
  <c r="C28" i="1"/>
  <c r="C27" i="1"/>
  <c r="D25" i="58"/>
  <c r="C25" i="58"/>
  <c r="G24" i="58"/>
  <c r="F24" i="58"/>
  <c r="G23" i="58"/>
  <c r="F23" i="58"/>
  <c r="E21" i="58"/>
  <c r="D21" i="58"/>
  <c r="C21" i="58"/>
  <c r="G20" i="58"/>
  <c r="F20" i="58"/>
  <c r="G19" i="58"/>
  <c r="F19" i="58"/>
  <c r="G18" i="58"/>
  <c r="F18" i="58"/>
  <c r="G17" i="58"/>
  <c r="F17" i="58"/>
  <c r="G16" i="58"/>
  <c r="F16" i="58"/>
  <c r="G15" i="58"/>
  <c r="F15" i="58"/>
  <c r="D13" i="58"/>
  <c r="C13" i="58"/>
  <c r="F13" i="58" s="1"/>
  <c r="G12" i="58"/>
  <c r="F12" i="58"/>
  <c r="G11" i="58"/>
  <c r="F11" i="58"/>
  <c r="D10" i="58"/>
  <c r="C10" i="58"/>
  <c r="F10" i="58" s="1"/>
  <c r="G9" i="58"/>
  <c r="F9" i="58"/>
  <c r="G8" i="58"/>
  <c r="F8" i="58"/>
  <c r="D7" i="58"/>
  <c r="C7" i="58"/>
  <c r="F7" i="58" s="1"/>
  <c r="G6" i="58"/>
  <c r="F6" i="58"/>
  <c r="G5" i="58"/>
  <c r="F5" i="58"/>
  <c r="G4" i="58"/>
  <c r="F4" i="58"/>
  <c r="G25" i="58" l="1"/>
  <c r="G10" i="58"/>
  <c r="G7" i="58"/>
  <c r="G13" i="58"/>
  <c r="F25" i="58"/>
  <c r="C29" i="1"/>
  <c r="F21" i="58"/>
  <c r="G21" i="58"/>
  <c r="C27" i="58"/>
  <c r="C28" i="58"/>
  <c r="D25" i="57"/>
  <c r="C25" i="57"/>
  <c r="G24" i="57"/>
  <c r="F24" i="57"/>
  <c r="G23" i="57"/>
  <c r="F23" i="57"/>
  <c r="E21" i="57"/>
  <c r="D21" i="57"/>
  <c r="C21" i="57"/>
  <c r="G20" i="57"/>
  <c r="F20" i="57"/>
  <c r="G19" i="57"/>
  <c r="F19" i="57"/>
  <c r="G18" i="57"/>
  <c r="F18" i="57"/>
  <c r="G17" i="57"/>
  <c r="F17" i="57"/>
  <c r="G16" i="57"/>
  <c r="F16" i="57"/>
  <c r="G15" i="57"/>
  <c r="F15" i="57"/>
  <c r="D13" i="57"/>
  <c r="C13" i="57"/>
  <c r="G12" i="57"/>
  <c r="F12" i="57"/>
  <c r="G11" i="57"/>
  <c r="F11" i="57"/>
  <c r="D10" i="57"/>
  <c r="C10" i="57"/>
  <c r="F10" i="57" s="1"/>
  <c r="G9" i="57"/>
  <c r="F9" i="57"/>
  <c r="G8" i="57"/>
  <c r="F8" i="57"/>
  <c r="D7" i="57"/>
  <c r="C7" i="57"/>
  <c r="G6" i="57"/>
  <c r="F6" i="57"/>
  <c r="G5" i="57"/>
  <c r="F5" i="57"/>
  <c r="G4" i="57"/>
  <c r="F4" i="57"/>
  <c r="F7" i="57" l="1"/>
  <c r="F13" i="57"/>
  <c r="F25" i="57"/>
  <c r="G7" i="57"/>
  <c r="F21" i="57"/>
  <c r="G25" i="57"/>
  <c r="G13" i="57"/>
  <c r="G10" i="57"/>
  <c r="C29" i="58"/>
  <c r="C27" i="57"/>
  <c r="G21" i="57"/>
  <c r="C28" i="57"/>
  <c r="C29" i="57" l="1"/>
</calcChain>
</file>

<file path=xl/sharedStrings.xml><?xml version="1.0" encoding="utf-8"?>
<sst xmlns="http://schemas.openxmlformats.org/spreadsheetml/2006/main" count="287" uniqueCount="59">
  <si>
    <r>
      <rPr>
        <b/>
        <sz val="8"/>
        <color indexed="8"/>
        <rFont val="Calibri"/>
        <family val="2"/>
      </rPr>
      <t>(*)</t>
    </r>
    <r>
      <rPr>
        <sz val="8"/>
        <color indexed="8"/>
        <rFont val="Calibri"/>
        <family val="2"/>
      </rPr>
      <t xml:space="preserve"> Servidores não integrantes do Quadro Efetivo do TCE, designados por livre nomeação e exoneração (art. 37, II da CF/88; art. 21, I da CE/89)  </t>
    </r>
  </si>
  <si>
    <t>TOTAL DE CARGOS VAGOS</t>
  </si>
  <si>
    <t>TOTAL DE CARGOS EXISTENTES</t>
  </si>
  <si>
    <t>R E S U M O  G E R A L</t>
  </si>
  <si>
    <t>T O T A L</t>
  </si>
  <si>
    <t>SERVIDORES DE OUTROS ÓRGÃOS À DISPOSIÇÃO NO TCE</t>
  </si>
  <si>
    <t>SERVIDORES DO TCE À DISP DE OUTROS ÓRGÃOS</t>
  </si>
  <si>
    <t>SERVIDORES À DISPOSIÇÃO</t>
  </si>
  <si>
    <t>AUDITOR</t>
  </si>
  <si>
    <t>CONSELHEIRO</t>
  </si>
  <si>
    <t>CONSELHEIROS E AUDITORES</t>
  </si>
  <si>
    <t>ATIVIDADE DE DIREÇÃO E ASSESSORIA SUPERIOR - DAS-5</t>
  </si>
  <si>
    <t>ATIVIDADE DE DIREÇÃO E ASSESSORIA SUPERIOR - DAS-4</t>
  </si>
  <si>
    <t>ATIVIDADE DE DIREÇÃO E ASSESSORIA SUPERIOR - DAS-3</t>
  </si>
  <si>
    <t>ATIVIDADE DE DIREÇÃO E ASSESSORIA SUPERIOR - DAS-2</t>
  </si>
  <si>
    <t>ATIVIDADE DE DIREÇÃO E ASSESSORIA SUPERIOR - DAS-1</t>
  </si>
  <si>
    <t>CARGO
EFETIVO</t>
  </si>
  <si>
    <t>EXCLUSIVOS*</t>
  </si>
  <si>
    <t xml:space="preserve">CARGOS COMISSIONADOS </t>
  </si>
  <si>
    <t>MOTORISTA OFICIAL - MOO</t>
  </si>
  <si>
    <t>OCUPAÇÃO DE NÍVEL BÁSICO - ONB</t>
  </si>
  <si>
    <t>BÁSICO</t>
  </si>
  <si>
    <t>AUX. ATIVI. ADMIN. E DE CONT. EXTERNO - AUC</t>
  </si>
  <si>
    <t>OCUPAÇÃO DE NÍVEL MÉDIO - ONM</t>
  </si>
  <si>
    <t>MÉDIO</t>
  </si>
  <si>
    <t>TÉCNICO ATIV. ADM. E DE CONTR. EXTERNO - TAC</t>
  </si>
  <si>
    <t>OCUPAÇÃO DE NÍVEL SUPERIOR - ONS</t>
  </si>
  <si>
    <t>AUDITOR FISCAL DE CONTROLE EXTERNO - AFC</t>
  </si>
  <si>
    <t>SUPERIOR</t>
  </si>
  <si>
    <t>CARGO</t>
  </si>
  <si>
    <t>NÍVEL</t>
  </si>
  <si>
    <t xml:space="preserve">% Cargos
Lotados
</t>
  </si>
  <si>
    <t>Cargos
Vagos</t>
  </si>
  <si>
    <t>Cargos
Lotados</t>
  </si>
  <si>
    <t>Cargos
Existentes</t>
  </si>
  <si>
    <t>CATEGORIA FUNCIONAL</t>
  </si>
  <si>
    <t>TABELA 15 - QUADRO DE PESSOAL DO TCE</t>
  </si>
  <si>
    <t>ATIVIDADE DE DIREÇÃO E ASSESSORIA INTERMEDIÁRIA -DAI-5</t>
  </si>
  <si>
    <t>TOTAL DE CARGOS LOTADOS**</t>
  </si>
  <si>
    <t>FONTE: Diretoria de Gestão de Pessoas (DGP)</t>
  </si>
  <si>
    <t>SERVIDORES DESIGNADOS/CTISP***</t>
  </si>
  <si>
    <t>SERVIDORES DESTACAMENTO DA PMSC****</t>
  </si>
  <si>
    <r>
      <rPr>
        <b/>
        <sz val="8"/>
        <color indexed="8"/>
        <rFont val="Calibri"/>
        <family val="2"/>
      </rPr>
      <t>(***)</t>
    </r>
    <r>
      <rPr>
        <sz val="8"/>
        <color indexed="8"/>
        <rFont val="Calibri"/>
        <family val="2"/>
      </rPr>
      <t xml:space="preserve"> Corpo Temporário de Inativos da Segurança Pública, cf. LC/SC n° 380/2007, regulamentada pelo Decreto nº 333/2007.</t>
    </r>
  </si>
  <si>
    <r>
      <rPr>
        <b/>
        <sz val="8"/>
        <color indexed="8"/>
        <rFont val="Calibri"/>
        <family val="2"/>
      </rPr>
      <t>(****)</t>
    </r>
    <r>
      <rPr>
        <sz val="8"/>
        <color indexed="8"/>
        <rFont val="Calibri"/>
        <family val="2"/>
      </rPr>
      <t xml:space="preserve"> Cf.  art. 4º,  do Decreto-Lei nº 667/1969, com alterações dadas pelo Decreto-Lei 2010/1983.</t>
    </r>
  </si>
  <si>
    <r>
      <rPr>
        <b/>
        <sz val="8"/>
        <color indexed="8"/>
        <rFont val="Calibri"/>
        <family val="2"/>
      </rPr>
      <t>(**)</t>
    </r>
    <r>
      <rPr>
        <sz val="8"/>
        <color indexed="8"/>
        <rFont val="Calibri"/>
        <family val="2"/>
      </rPr>
      <t xml:space="preserve"> Este total não coincide com o que consta na TAB 16 (= 499), porque nesta tabela não estão computados 45 servidores de outros órgãos à disposição do TCE, mas estão computados os 29 servidores efetivos que, concomitantemente, exercem cargos comissionados. </t>
    </r>
  </si>
  <si>
    <r>
      <rPr>
        <b/>
        <sz val="8"/>
        <color indexed="8"/>
        <rFont val="Calibri"/>
        <family val="2"/>
      </rPr>
      <t>(**)</t>
    </r>
    <r>
      <rPr>
        <sz val="8"/>
        <color indexed="8"/>
        <rFont val="Calibri"/>
        <family val="2"/>
      </rPr>
      <t xml:space="preserve"> Este total não coincide com o que consta na TAB 16 (= 502), porque nesta tabela não estão computados 46 servidores de outros órgãos à disposição do TCE, mas estão computados os 27 servidores efetivos que, concomitantemente, exercem cargos comissionados. </t>
    </r>
  </si>
  <si>
    <t xml:space="preserve">
Existentes</t>
  </si>
  <si>
    <t xml:space="preserve">
Lotados</t>
  </si>
  <si>
    <t xml:space="preserve">
Vagos</t>
  </si>
  <si>
    <t xml:space="preserve">%
Lotados
</t>
  </si>
  <si>
    <r>
      <rPr>
        <b/>
        <sz val="8"/>
        <color indexed="8"/>
        <rFont val="Calibri"/>
        <family val="2"/>
      </rPr>
      <t>(**)</t>
    </r>
    <r>
      <rPr>
        <sz val="8"/>
        <color indexed="8"/>
        <rFont val="Calibri"/>
        <family val="2"/>
      </rPr>
      <t xml:space="preserve"> Este total não coincide com o que consta na TAB 16 (= 491), porque nesta tabela não estão computados 46 servidores de outros órgãos à disposição do TCE, mas estão computados os 27 servidores efetivos que, concomitantemente, exercem cargos comissionados. </t>
    </r>
  </si>
  <si>
    <r>
      <rPr>
        <b/>
        <sz val="8"/>
        <color indexed="8"/>
        <rFont val="Calibri"/>
        <family val="2"/>
      </rPr>
      <t>(**)</t>
    </r>
    <r>
      <rPr>
        <sz val="8"/>
        <color indexed="8"/>
        <rFont val="Calibri"/>
        <family val="2"/>
      </rPr>
      <t xml:space="preserve"> Este total não coincide com o que consta na TAB 16 (= 480), porque nesta tabela não estão computados 50 servidores de outros órgãos à disposição do TCE, mas estão computados os 26 servidores efetivos que, concomitantemente, exercem cargos comissionados. </t>
    </r>
  </si>
  <si>
    <t>VAGOS</t>
  </si>
  <si>
    <t>TOTAL DE CARGOS LOTADOS</t>
  </si>
  <si>
    <r>
      <rPr>
        <b/>
        <sz val="8"/>
        <color indexed="8"/>
        <rFont val="Calibri"/>
        <family val="2"/>
      </rPr>
      <t>(*)</t>
    </r>
    <r>
      <rPr>
        <sz val="8"/>
        <color indexed="8"/>
        <rFont val="Calibri"/>
        <family val="2"/>
      </rPr>
      <t xml:space="preserve"> Servidores não integrantes do quadro efetivo do TCE, designados por livre nomeação e exoneração (art. 37, II da CF/88; art. 21, I da CE/89)  </t>
    </r>
  </si>
  <si>
    <t>% Lotados</t>
  </si>
  <si>
    <t>Vagos</t>
  </si>
  <si>
    <t>Lotados</t>
  </si>
  <si>
    <t>Existentes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</si>
</sst>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thin">
        <color indexed="64"/>
      </left>
      <right/>
      <top style="thin">
        <color indexed="64"/>
      </top>
      <bottom style="medium">
        <color indexed="60"/>
      </bottom>
      <diagonal/>
    </border>
    <border>
      <left/>
      <right style="thin">
        <color indexed="64"/>
      </right>
      <top style="thin">
        <color indexed="64"/>
      </top>
      <bottom style="medium">
        <color indexed="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0"/>
      </top>
      <bottom/>
      <diagonal/>
    </border>
    <border>
      <left style="thin">
        <color indexed="64"/>
      </left>
      <right/>
      <top style="medium">
        <color indexed="6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0"/>
      </left>
      <right/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0"/>
      </left>
      <right style="medium">
        <color indexed="60"/>
      </right>
      <top/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0"/>
      </right>
      <top/>
      <bottom style="medium">
        <color indexed="60"/>
      </bottom>
      <diagonal/>
    </border>
    <border>
      <left style="medium">
        <color indexed="60"/>
      </left>
      <right/>
      <top/>
      <bottom style="medium">
        <color indexed="60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/>
    <xf numFmtId="0" fontId="3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right" indent="2"/>
    </xf>
    <xf numFmtId="2" fontId="5" fillId="2" borderId="15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right" vertical="center" indent="2"/>
    </xf>
    <xf numFmtId="0" fontId="5" fillId="2" borderId="16" xfId="0" applyFont="1" applyFill="1" applyBorder="1" applyAlignment="1">
      <alignment horizontal="right" vertical="center" indent="2"/>
    </xf>
    <xf numFmtId="2" fontId="1" fillId="0" borderId="0" xfId="0" applyNumberFormat="1" applyFont="1" applyBorder="1"/>
    <xf numFmtId="0" fontId="1" fillId="0" borderId="18" xfId="0" applyFont="1" applyBorder="1" applyAlignment="1">
      <alignment horizontal="right" indent="2"/>
    </xf>
    <xf numFmtId="2" fontId="5" fillId="0" borderId="15" xfId="0" applyNumberFormat="1" applyFont="1" applyBorder="1" applyAlignment="1">
      <alignment vertical="center"/>
    </xf>
    <xf numFmtId="0" fontId="1" fillId="0" borderId="9" xfId="0" applyFont="1" applyFill="1" applyBorder="1" applyAlignment="1">
      <alignment horizontal="right" indent="2"/>
    </xf>
    <xf numFmtId="2" fontId="5" fillId="0" borderId="1" xfId="0" applyNumberFormat="1" applyFont="1" applyBorder="1" applyAlignment="1">
      <alignment vertical="center"/>
    </xf>
    <xf numFmtId="0" fontId="5" fillId="0" borderId="16" xfId="0" applyFont="1" applyBorder="1" applyAlignment="1">
      <alignment horizontal="right" vertical="center" indent="2"/>
    </xf>
    <xf numFmtId="49" fontId="1" fillId="0" borderId="18" xfId="0" applyNumberFormat="1" applyFont="1" applyBorder="1"/>
    <xf numFmtId="49" fontId="1" fillId="0" borderId="16" xfId="0" applyNumberFormat="1" applyFont="1" applyFill="1" applyBorder="1"/>
    <xf numFmtId="2" fontId="5" fillId="0" borderId="23" xfId="0" applyNumberFormat="1" applyFont="1" applyBorder="1" applyAlignment="1">
      <alignment vertical="center"/>
    </xf>
    <xf numFmtId="49" fontId="1" fillId="0" borderId="16" xfId="0" applyNumberFormat="1" applyFont="1" applyBorder="1"/>
    <xf numFmtId="49" fontId="1" fillId="0" borderId="9" xfId="0" applyNumberFormat="1" applyFont="1" applyBorder="1"/>
    <xf numFmtId="49" fontId="2" fillId="5" borderId="20" xfId="0" applyNumberFormat="1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 wrapText="1"/>
    </xf>
    <xf numFmtId="49" fontId="2" fillId="6" borderId="20" xfId="0" applyNumberFormat="1" applyFont="1" applyFill="1" applyBorder="1" applyAlignment="1"/>
    <xf numFmtId="49" fontId="2" fillId="6" borderId="5" xfId="0" applyNumberFormat="1" applyFont="1" applyFill="1" applyBorder="1" applyAlignment="1"/>
    <xf numFmtId="0" fontId="7" fillId="0" borderId="0" xfId="0" applyFont="1"/>
    <xf numFmtId="164" fontId="0" fillId="0" borderId="0" xfId="0" applyNumberFormat="1"/>
    <xf numFmtId="0" fontId="1" fillId="0" borderId="14" xfId="0" applyFont="1" applyBorder="1" applyAlignment="1"/>
    <xf numFmtId="0" fontId="1" fillId="0" borderId="27" xfId="0" applyFont="1" applyBorder="1" applyAlignment="1"/>
    <xf numFmtId="0" fontId="1" fillId="0" borderId="27" xfId="0" applyFont="1" applyBorder="1" applyAlignment="1">
      <alignment horizontal="right" indent="2"/>
    </xf>
    <xf numFmtId="2" fontId="1" fillId="0" borderId="27" xfId="0" applyNumberFormat="1" applyFont="1" applyBorder="1"/>
    <xf numFmtId="0" fontId="1" fillId="0" borderId="12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right" indent="2"/>
    </xf>
    <xf numFmtId="0" fontId="3" fillId="0" borderId="9" xfId="0" applyFont="1" applyBorder="1" applyAlignment="1">
      <alignment horizontal="right" vertical="center" indent="3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/>
    </xf>
    <xf numFmtId="49" fontId="9" fillId="5" borderId="20" xfId="0" applyNumberFormat="1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/>
    </xf>
    <xf numFmtId="49" fontId="2" fillId="6" borderId="20" xfId="0" applyNumberFormat="1" applyFont="1" applyFill="1" applyBorder="1" applyAlignment="1">
      <alignment horizontal="center" vertical="center" wrapText="1"/>
    </xf>
    <xf numFmtId="49" fontId="2" fillId="6" borderId="3" xfId="0" applyNumberFormat="1" applyFont="1" applyFill="1" applyBorder="1" applyAlignment="1"/>
    <xf numFmtId="0" fontId="5" fillId="0" borderId="31" xfId="0" applyFont="1" applyBorder="1" applyAlignment="1">
      <alignment horizontal="right" vertical="center" indent="2"/>
    </xf>
    <xf numFmtId="49" fontId="1" fillId="0" borderId="9" xfId="0" applyNumberFormat="1" applyFont="1" applyFill="1" applyBorder="1"/>
    <xf numFmtId="49" fontId="2" fillId="6" borderId="24" xfId="0" applyNumberFormat="1" applyFont="1" applyFill="1" applyBorder="1" applyAlignment="1">
      <alignment horizontal="center" vertical="center"/>
    </xf>
    <xf numFmtId="49" fontId="2" fillId="6" borderId="34" xfId="0" applyNumberFormat="1" applyFont="1" applyFill="1" applyBorder="1" applyAlignment="1">
      <alignment horizontal="center" vertical="center" wrapText="1"/>
    </xf>
    <xf numFmtId="49" fontId="2" fillId="6" borderId="18" xfId="0" applyNumberFormat="1" applyFont="1" applyFill="1" applyBorder="1" applyAlignment="1"/>
    <xf numFmtId="49" fontId="2" fillId="6" borderId="26" xfId="0" applyNumberFormat="1" applyFont="1" applyFill="1" applyBorder="1" applyAlignment="1"/>
    <xf numFmtId="49" fontId="2" fillId="6" borderId="21" xfId="0" applyNumberFormat="1" applyFont="1" applyFill="1" applyBorder="1" applyAlignment="1">
      <alignment horizontal="center" vertical="center"/>
    </xf>
    <xf numFmtId="49" fontId="2" fillId="6" borderId="5" xfId="0" applyNumberFormat="1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/>
    </xf>
    <xf numFmtId="2" fontId="1" fillId="0" borderId="0" xfId="0" applyNumberFormat="1" applyFont="1"/>
    <xf numFmtId="49" fontId="2" fillId="6" borderId="3" xfId="0" applyNumberFormat="1" applyFont="1" applyFill="1" applyBorder="1" applyAlignment="1">
      <alignment horizontal="center" vertical="center"/>
    </xf>
    <xf numFmtId="0" fontId="1" fillId="0" borderId="14" xfId="0" applyFont="1" applyBorder="1"/>
    <xf numFmtId="0" fontId="1" fillId="0" borderId="27" xfId="0" applyFont="1" applyBorder="1"/>
    <xf numFmtId="0" fontId="3" fillId="0" borderId="18" xfId="0" applyFont="1" applyBorder="1" applyAlignment="1">
      <alignment horizontal="right" vertical="center" indent="3"/>
    </xf>
    <xf numFmtId="0" fontId="1" fillId="0" borderId="8" xfId="0" applyFont="1" applyBorder="1"/>
    <xf numFmtId="0" fontId="1" fillId="0" borderId="11" xfId="0" applyFont="1" applyBorder="1"/>
    <xf numFmtId="0" fontId="1" fillId="0" borderId="11" xfId="0" applyFont="1" applyBorder="1" applyAlignment="1">
      <alignment horizontal="right" indent="2"/>
    </xf>
    <xf numFmtId="2" fontId="1" fillId="0" borderId="11" xfId="0" applyNumberFormat="1" applyFont="1" applyBorder="1"/>
    <xf numFmtId="2" fontId="5" fillId="0" borderId="35" xfId="0" applyNumberFormat="1" applyFont="1" applyBorder="1" applyAlignment="1">
      <alignment vertical="center"/>
    </xf>
    <xf numFmtId="0" fontId="9" fillId="5" borderId="22" xfId="0" applyFont="1" applyFill="1" applyBorder="1" applyAlignment="1">
      <alignment horizontal="center" vertical="center"/>
    </xf>
    <xf numFmtId="49" fontId="9" fillId="5" borderId="20" xfId="0" applyNumberFormat="1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49" fontId="2" fillId="5" borderId="25" xfId="0" applyNumberFormat="1" applyFont="1" applyFill="1" applyBorder="1" applyAlignment="1">
      <alignment horizontal="center" vertical="center" wrapText="1"/>
    </xf>
    <xf numFmtId="49" fontId="2" fillId="5" borderId="24" xfId="0" applyNumberFormat="1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3" borderId="1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2" fillId="6" borderId="22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2" fillId="6" borderId="5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4" fillId="7" borderId="5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0" xfId="0" applyFont="1" applyAlignment="1">
      <alignment horizontal="left" vertical="justify"/>
    </xf>
    <xf numFmtId="0" fontId="2" fillId="0" borderId="0" xfId="0" applyFont="1" applyAlignment="1">
      <alignment horizontal="left" vertical="center"/>
    </xf>
    <xf numFmtId="0" fontId="1" fillId="0" borderId="11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justify" vertical="justify"/>
    </xf>
    <xf numFmtId="0" fontId="9" fillId="5" borderId="22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0" fontId="9" fillId="5" borderId="21" xfId="0" applyFont="1" applyFill="1" applyBorder="1" applyAlignment="1">
      <alignment horizontal="center" vertical="center" wrapText="1"/>
    </xf>
    <xf numFmtId="49" fontId="9" fillId="5" borderId="25" xfId="0" applyNumberFormat="1" applyFont="1" applyFill="1" applyBorder="1" applyAlignment="1">
      <alignment horizontal="center" vertical="center" wrapText="1"/>
    </xf>
    <xf numFmtId="49" fontId="9" fillId="5" borderId="24" xfId="0" applyNumberFormat="1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49" fontId="9" fillId="6" borderId="22" xfId="0" applyNumberFormat="1" applyFont="1" applyFill="1" applyBorder="1" applyAlignment="1">
      <alignment horizontal="center" vertical="center"/>
    </xf>
    <xf numFmtId="49" fontId="9" fillId="6" borderId="21" xfId="0" applyNumberFormat="1" applyFont="1" applyFill="1" applyBorder="1" applyAlignment="1">
      <alignment horizontal="center" vertical="center"/>
    </xf>
    <xf numFmtId="49" fontId="9" fillId="6" borderId="5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left"/>
    </xf>
    <xf numFmtId="49" fontId="1" fillId="0" borderId="11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49" fontId="1" fillId="0" borderId="0" xfId="0" applyNumberFormat="1" applyFont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9" fillId="5" borderId="22" xfId="0" applyFont="1" applyFill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49" fontId="9" fillId="6" borderId="33" xfId="0" applyNumberFormat="1" applyFont="1" applyFill="1" applyBorder="1" applyAlignment="1">
      <alignment horizontal="center" vertical="center"/>
    </xf>
    <xf numFmtId="49" fontId="9" fillId="6" borderId="2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16666666666667"/>
          <c:y val="6.7129629629629664E-2"/>
          <c:w val="0.48055555555555557"/>
          <c:h val="0.80092592592592549"/>
        </c:manualLayout>
      </c:layout>
      <c:doughnutChart>
        <c:varyColors val="1"/>
        <c:ser>
          <c:idx val="0"/>
          <c:order val="0"/>
          <c:cat>
            <c:strRef>
              <c:f>[1]MARÇO!$A$27:$A$29</c:f>
              <c:strCache>
                <c:ptCount val="3"/>
                <c:pt idx="0">
                  <c:v>TOTAL DE CARGOS EXISTENTES</c:v>
                </c:pt>
                <c:pt idx="1">
                  <c:v>TOTAL DE CARGOS LOTADOS**</c:v>
                </c:pt>
                <c:pt idx="2">
                  <c:v>TOTAL DE CARGOS VAGOS</c:v>
                </c:pt>
              </c:strCache>
            </c:strRef>
          </c:cat>
          <c:val>
            <c:numRef>
              <c:f>[1]MARÇO!$B$27:$B$29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6191-4775-AD90-9F8DD8FF1509}"/>
            </c:ext>
          </c:extLst>
        </c:ser>
        <c:ser>
          <c:idx val="1"/>
          <c:order val="1"/>
          <c:explosion val="10"/>
          <c:dPt>
            <c:idx val="0"/>
            <c:bubble3D val="0"/>
            <c:explosion val="0"/>
            <c:extLst>
              <c:ext xmlns:c16="http://schemas.microsoft.com/office/drawing/2014/chart" uri="{C3380CC4-5D6E-409C-BE32-E72D297353CC}">
                <c16:uniqueId val="{00000001-6191-4775-AD90-9F8DD8FF1509}"/>
              </c:ext>
            </c:extLst>
          </c:dPt>
          <c:dLbls>
            <c:dLbl>
              <c:idx val="0"/>
              <c:layout>
                <c:manualLayout>
                  <c:x val="0.12777777777777768"/>
                  <c:y val="9.2592592592592952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91-4775-AD90-9F8DD8FF1509}"/>
                </c:ext>
              </c:extLst>
            </c:dLbl>
            <c:dLbl>
              <c:idx val="1"/>
              <c:layout>
                <c:manualLayout>
                  <c:x val="-0.11381473300903658"/>
                  <c:y val="9.971539115377318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TOTAL DE CARGOS LOTADOS; 464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91-4775-AD90-9F8DD8FF1509}"/>
                </c:ext>
              </c:extLst>
            </c:dLbl>
            <c:dLbl>
              <c:idx val="2"/>
              <c:layout>
                <c:manualLayout>
                  <c:x val="-0.12878877372852807"/>
                  <c:y val="-4.950134565000714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191-4775-AD90-9F8DD8FF1509}"/>
                </c:ext>
              </c:extLst>
            </c:dLbl>
            <c:spPr>
              <a:ln>
                <a:noFill/>
              </a:ln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[1]MARÇO!$A$27:$A$29</c:f>
              <c:strCache>
                <c:ptCount val="3"/>
                <c:pt idx="0">
                  <c:v>TOTAL DE CARGOS EXISTENTES</c:v>
                </c:pt>
                <c:pt idx="1">
                  <c:v>TOTAL DE CARGOS LOTADOS**</c:v>
                </c:pt>
                <c:pt idx="2">
                  <c:v>TOTAL DE CARGOS VAGOS</c:v>
                </c:pt>
              </c:strCache>
            </c:strRef>
          </c:cat>
          <c:val>
            <c:numRef>
              <c:f>[1]MARÇO!$C$27:$C$29</c:f>
              <c:numCache>
                <c:formatCode>General</c:formatCode>
                <c:ptCount val="3"/>
                <c:pt idx="0">
                  <c:v>790</c:v>
                </c:pt>
                <c:pt idx="1">
                  <c:v>475</c:v>
                </c:pt>
                <c:pt idx="2">
                  <c:v>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91-4775-AD90-9F8DD8FF1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16666666666667"/>
          <c:y val="6.7129629629629664E-2"/>
          <c:w val="0.48055555555555557"/>
          <c:h val="0.80092592592592549"/>
        </c:manualLayout>
      </c:layout>
      <c:doughnutChart>
        <c:varyColors val="1"/>
        <c:ser>
          <c:idx val="0"/>
          <c:order val="0"/>
          <c:cat>
            <c:strRef>
              <c:f>ABRIL!$A$27:$A$29</c:f>
              <c:strCache>
                <c:ptCount val="3"/>
                <c:pt idx="0">
                  <c:v>TOTAL DE CARGOS EXISTENTES</c:v>
                </c:pt>
                <c:pt idx="1">
                  <c:v>TOTAL DE CARGOS LOTADOS**</c:v>
                </c:pt>
                <c:pt idx="2">
                  <c:v>TOTAL DE CARGOS VAGOS</c:v>
                </c:pt>
              </c:strCache>
            </c:strRef>
          </c:cat>
          <c:val>
            <c:numRef>
              <c:f>ABRIL!$B$27:$B$29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6191-4775-AD90-9F8DD8FF1509}"/>
            </c:ext>
          </c:extLst>
        </c:ser>
        <c:ser>
          <c:idx val="1"/>
          <c:order val="1"/>
          <c:explosion val="10"/>
          <c:dPt>
            <c:idx val="0"/>
            <c:bubble3D val="0"/>
            <c:explosion val="0"/>
            <c:extLst>
              <c:ext xmlns:c16="http://schemas.microsoft.com/office/drawing/2014/chart" uri="{C3380CC4-5D6E-409C-BE32-E72D297353CC}">
                <c16:uniqueId val="{00000001-6191-4775-AD90-9F8DD8FF1509}"/>
              </c:ext>
            </c:extLst>
          </c:dPt>
          <c:dLbls>
            <c:dLbl>
              <c:idx val="0"/>
              <c:layout>
                <c:manualLayout>
                  <c:x val="0.12777777777777768"/>
                  <c:y val="9.25925925925929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91-4775-AD90-9F8DD8FF1509}"/>
                </c:ext>
              </c:extLst>
            </c:dLbl>
            <c:dLbl>
              <c:idx val="1"/>
              <c:layout>
                <c:manualLayout>
                  <c:x val="-0.11381473300903658"/>
                  <c:y val="9.971539115377316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TOTAL DE CARGOS LOTADOS; 464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91-4775-AD90-9F8DD8FF1509}"/>
                </c:ext>
              </c:extLst>
            </c:dLbl>
            <c:dLbl>
              <c:idx val="2"/>
              <c:layout>
                <c:manualLayout>
                  <c:x val="-0.12878877372852807"/>
                  <c:y val="-4.950134565000714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191-4775-AD90-9F8DD8FF1509}"/>
                </c:ext>
              </c:extLst>
            </c:dLbl>
            <c:spPr>
              <a:ln>
                <a:noFill/>
              </a:ln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ABRIL!$A$27:$A$29</c:f>
              <c:strCache>
                <c:ptCount val="3"/>
                <c:pt idx="0">
                  <c:v>TOTAL DE CARGOS EXISTENTES</c:v>
                </c:pt>
                <c:pt idx="1">
                  <c:v>TOTAL DE CARGOS LOTADOS**</c:v>
                </c:pt>
                <c:pt idx="2">
                  <c:v>TOTAL DE CARGOS VAGOS</c:v>
                </c:pt>
              </c:strCache>
            </c:strRef>
          </c:cat>
          <c:val>
            <c:numRef>
              <c:f>ABRIL!$C$27:$C$29</c:f>
              <c:numCache>
                <c:formatCode>General</c:formatCode>
                <c:ptCount val="3"/>
                <c:pt idx="0">
                  <c:v>794</c:v>
                </c:pt>
                <c:pt idx="1">
                  <c:v>473</c:v>
                </c:pt>
                <c:pt idx="2">
                  <c:v>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91-4775-AD90-9F8DD8FF1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printSettings>
    <c:headerFooter/>
    <c:pageMargins b="0.78740157499999996" l="0.511811024" r="0.511811024" t="0.78740157499999996" header="0.31496062000000058" footer="0.31496062000000058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16666666666667"/>
          <c:y val="6.7129629629629664E-2"/>
          <c:w val="0.48055555555555557"/>
          <c:h val="0.80092592592592549"/>
        </c:manualLayout>
      </c:layout>
      <c:doughnutChart>
        <c:varyColors val="1"/>
        <c:ser>
          <c:idx val="0"/>
          <c:order val="0"/>
          <c:cat>
            <c:strRef>
              <c:f>[2]MAIO!$A$27:$A$29</c:f>
              <c:strCache>
                <c:ptCount val="3"/>
                <c:pt idx="0">
                  <c:v>TOTAL DE CARGOS EXISTENTES</c:v>
                </c:pt>
                <c:pt idx="1">
                  <c:v>TOTAL DE CARGOS LOTADOS</c:v>
                </c:pt>
                <c:pt idx="2">
                  <c:v>TOTAL DE CARGOS VAGOS</c:v>
                </c:pt>
              </c:strCache>
            </c:strRef>
          </c:cat>
          <c:val>
            <c:numRef>
              <c:f>[2]MAIO!$B$27:$B$29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26D7-444B-9935-1586ACB2A1FF}"/>
            </c:ext>
          </c:extLst>
        </c:ser>
        <c:ser>
          <c:idx val="1"/>
          <c:order val="1"/>
          <c:dLbls>
            <c:dLbl>
              <c:idx val="0"/>
              <c:layout>
                <c:manualLayout>
                  <c:x val="0.1178540180823992"/>
                  <c:y val="0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6D7-444B-9935-1586ACB2A1FF}"/>
                </c:ext>
              </c:extLst>
            </c:dLbl>
            <c:dLbl>
              <c:idx val="1"/>
              <c:layout>
                <c:manualLayout>
                  <c:x val="-0.12137204847291855"/>
                  <c:y val="0.1025641715890514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6D7-444B-9935-1586ACB2A1FF}"/>
                </c:ext>
              </c:extLst>
            </c:dLbl>
            <c:dLbl>
              <c:idx val="2"/>
              <c:layout>
                <c:manualLayout>
                  <c:x val="-0.12489007886343792"/>
                  <c:y val="9.7933407508631816E-1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6D7-444B-9935-1586ACB2A1F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[2]MAIO!$A$27:$A$29</c:f>
              <c:strCache>
                <c:ptCount val="3"/>
                <c:pt idx="0">
                  <c:v>TOTAL DE CARGOS EXISTENTES</c:v>
                </c:pt>
                <c:pt idx="1">
                  <c:v>TOTAL DE CARGOS LOTADOS</c:v>
                </c:pt>
                <c:pt idx="2">
                  <c:v>TOTAL DE CARGOS VAGOS</c:v>
                </c:pt>
              </c:strCache>
            </c:strRef>
          </c:cat>
          <c:val>
            <c:numRef>
              <c:f>[2]MAIO!$C$27:$C$29</c:f>
              <c:numCache>
                <c:formatCode>General</c:formatCode>
                <c:ptCount val="3"/>
                <c:pt idx="0">
                  <c:v>784</c:v>
                </c:pt>
                <c:pt idx="1">
                  <c:v>463</c:v>
                </c:pt>
                <c:pt idx="2">
                  <c:v>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6D7-444B-9935-1586ACB2A1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printSettings>
    <c:headerFooter/>
    <c:pageMargins b="0.78740157499999996" l="0.511811024" r="0.511811024" t="0.78740157499999996" header="0.31496062000000058" footer="0.31496062000000058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16666666666667"/>
          <c:y val="6.7129629629629664E-2"/>
          <c:w val="0.48055555555555557"/>
          <c:h val="0.80092592592592549"/>
        </c:manualLayout>
      </c:layout>
      <c:doughnutChart>
        <c:varyColors val="1"/>
        <c:ser>
          <c:idx val="0"/>
          <c:order val="0"/>
          <c:cat>
            <c:strRef>
              <c:f>[2]MAIO!$A$27:$A$29</c:f>
              <c:strCache>
                <c:ptCount val="3"/>
                <c:pt idx="0">
                  <c:v>TOTAL DE CARGOS EXISTENTES</c:v>
                </c:pt>
                <c:pt idx="1">
                  <c:v>TOTAL DE CARGOS LOTADOS</c:v>
                </c:pt>
                <c:pt idx="2">
                  <c:v>TOTAL DE CARGOS VAGOS</c:v>
                </c:pt>
              </c:strCache>
            </c:strRef>
          </c:cat>
          <c:val>
            <c:numRef>
              <c:f>[2]MAIO!$B$27:$B$29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A4B0-4203-8B91-EDC8D8B96862}"/>
            </c:ext>
          </c:extLst>
        </c:ser>
        <c:ser>
          <c:idx val="1"/>
          <c:order val="1"/>
          <c:dLbls>
            <c:dLbl>
              <c:idx val="0"/>
              <c:layout>
                <c:manualLayout>
                  <c:x val="0.1178540180823992"/>
                  <c:y val="0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B0-4203-8B91-EDC8D8B96862}"/>
                </c:ext>
              </c:extLst>
            </c:dLbl>
            <c:dLbl>
              <c:idx val="1"/>
              <c:layout>
                <c:manualLayout>
                  <c:x val="-0.12137204847291855"/>
                  <c:y val="0.1025641715890514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4B0-4203-8B91-EDC8D8B96862}"/>
                </c:ext>
              </c:extLst>
            </c:dLbl>
            <c:dLbl>
              <c:idx val="2"/>
              <c:layout>
                <c:manualLayout>
                  <c:x val="-0.12489007886343792"/>
                  <c:y val="9.7933407508631816E-1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B0-4203-8B91-EDC8D8B9686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[2]MAIO!$A$27:$A$29</c:f>
              <c:strCache>
                <c:ptCount val="3"/>
                <c:pt idx="0">
                  <c:v>TOTAL DE CARGOS EXISTENTES</c:v>
                </c:pt>
                <c:pt idx="1">
                  <c:v>TOTAL DE CARGOS LOTADOS</c:v>
                </c:pt>
                <c:pt idx="2">
                  <c:v>TOTAL DE CARGOS VAGOS</c:v>
                </c:pt>
              </c:strCache>
            </c:strRef>
          </c:cat>
          <c:val>
            <c:numRef>
              <c:f>[2]MAIO!$C$27:$C$29</c:f>
              <c:numCache>
                <c:formatCode>General</c:formatCode>
                <c:ptCount val="3"/>
                <c:pt idx="0">
                  <c:v>784</c:v>
                </c:pt>
                <c:pt idx="1">
                  <c:v>463</c:v>
                </c:pt>
                <c:pt idx="2">
                  <c:v>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4B0-4203-8B91-EDC8D8B968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printSettings>
    <c:headerFooter/>
    <c:pageMargins b="0.78740157499999996" l="0.511811024" r="0.511811024" t="0.78740157499999996" header="0.31496062000000058" footer="0.31496062000000058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16666666666667"/>
          <c:y val="6.7129629629629664E-2"/>
          <c:w val="0.48055555555555557"/>
          <c:h val="0.80092592592592549"/>
        </c:manualLayout>
      </c:layout>
      <c:doughnutChart>
        <c:varyColors val="1"/>
        <c:ser>
          <c:idx val="0"/>
          <c:order val="0"/>
          <c:cat>
            <c:strRef>
              <c:f>JUNHO!$A$27:$A$29</c:f>
              <c:strCache>
                <c:ptCount val="3"/>
                <c:pt idx="0">
                  <c:v>TOTAL DE CARGOS EXISTENTES</c:v>
                </c:pt>
                <c:pt idx="1">
                  <c:v>TOTAL DE CARGOS LOTADOS</c:v>
                </c:pt>
                <c:pt idx="2">
                  <c:v>TOTAL DE CARGOS VAGOS</c:v>
                </c:pt>
              </c:strCache>
            </c:strRef>
          </c:cat>
          <c:val>
            <c:numRef>
              <c:f>JUNHO!$B$27:$B$29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536C-4942-B8E1-0F441435E46B}"/>
            </c:ext>
          </c:extLst>
        </c:ser>
        <c:ser>
          <c:idx val="1"/>
          <c:order val="1"/>
          <c:dLbls>
            <c:dLbl>
              <c:idx val="0"/>
              <c:layout>
                <c:manualLayout>
                  <c:x val="0.11785401808239918"/>
                  <c:y val="0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6C-4942-B8E1-0F441435E46B}"/>
                </c:ext>
              </c:extLst>
            </c:dLbl>
            <c:dLbl>
              <c:idx val="1"/>
              <c:layout>
                <c:manualLayout>
                  <c:x val="-0.12137204847291863"/>
                  <c:y val="0.1025641715890515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36C-4942-B8E1-0F441435E46B}"/>
                </c:ext>
              </c:extLst>
            </c:dLbl>
            <c:dLbl>
              <c:idx val="2"/>
              <c:layout>
                <c:manualLayout>
                  <c:x val="-0.124890078863438"/>
                  <c:y val="9.7933407508632155E-1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36C-4942-B8E1-0F441435E46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JUNHO!$A$27:$A$29</c:f>
              <c:strCache>
                <c:ptCount val="3"/>
                <c:pt idx="0">
                  <c:v>TOTAL DE CARGOS EXISTENTES</c:v>
                </c:pt>
                <c:pt idx="1">
                  <c:v>TOTAL DE CARGOS LOTADOS</c:v>
                </c:pt>
                <c:pt idx="2">
                  <c:v>TOTAL DE CARGOS VAGOS</c:v>
                </c:pt>
              </c:strCache>
            </c:strRef>
          </c:cat>
          <c:val>
            <c:numRef>
              <c:f>JUNHO!$C$27:$C$29</c:f>
              <c:numCache>
                <c:formatCode>General</c:formatCode>
                <c:ptCount val="3"/>
                <c:pt idx="0">
                  <c:v>784</c:v>
                </c:pt>
                <c:pt idx="1">
                  <c:v>464</c:v>
                </c:pt>
                <c:pt idx="2">
                  <c:v>320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6C-4942-B8E1-0F441435E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printSettings>
    <c:headerFooter/>
    <c:pageMargins b="0.78740157499999996" l="0.511811024" r="0.511811024" t="0.78740157499999996" header="0.31496062000000091" footer="0.3149606200000009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39</xdr:row>
      <xdr:rowOff>57150</xdr:rowOff>
    </xdr:from>
    <xdr:to>
      <xdr:col>6</xdr:col>
      <xdr:colOff>247650</xdr:colOff>
      <xdr:row>47</xdr:row>
      <xdr:rowOff>19049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39</xdr:row>
      <xdr:rowOff>76200</xdr:rowOff>
    </xdr:from>
    <xdr:to>
      <xdr:col>6</xdr:col>
      <xdr:colOff>276225</xdr:colOff>
      <xdr:row>47</xdr:row>
      <xdr:rowOff>38099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66675</xdr:rowOff>
    </xdr:from>
    <xdr:to>
      <xdr:col>6</xdr:col>
      <xdr:colOff>561975</xdr:colOff>
      <xdr:row>50</xdr:row>
      <xdr:rowOff>38100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B4CBB3A-1E7F-41D7-B9A7-376633B8A6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36</xdr:row>
      <xdr:rowOff>66675</xdr:rowOff>
    </xdr:from>
    <xdr:to>
      <xdr:col>6</xdr:col>
      <xdr:colOff>561975</xdr:colOff>
      <xdr:row>50</xdr:row>
      <xdr:rowOff>38100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CD2BEB02-CB8B-4E1E-B34E-DBE7620FB0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48433</xdr:colOff>
      <xdr:row>34</xdr:row>
      <xdr:rowOff>144327</xdr:rowOff>
    </xdr:from>
    <xdr:to>
      <xdr:col>6</xdr:col>
      <xdr:colOff>468178</xdr:colOff>
      <xdr:row>41</xdr:row>
      <xdr:rowOff>137223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OM/RELAT&#211;RIO%20ATIVIDADES/2019/RA3%20TABELAS%20MAR/TAB%2015%20Quadro%20de%20Pessoal%20do%20TC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rem\Documents\CLAUDIO%20-%20PESSOAL\IBIRAQUERA\projeto%20casa\TAB%2015%20Quadro%20de%20Pessoal%20do%20TCE_6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Plan2"/>
      <sheetName val="Plan3"/>
    </sheetNames>
    <sheetDataSet>
      <sheetData sheetId="0" refreshError="1"/>
      <sheetData sheetId="1" refreshError="1"/>
      <sheetData sheetId="2">
        <row r="27">
          <cell r="A27" t="str">
            <v>TOTAL DE CARGOS EXISTENTES</v>
          </cell>
          <cell r="C27">
            <v>790</v>
          </cell>
        </row>
        <row r="28">
          <cell r="A28" t="str">
            <v>TOTAL DE CARGOS LOTADOS**</v>
          </cell>
          <cell r="C28">
            <v>475</v>
          </cell>
        </row>
        <row r="29">
          <cell r="A29" t="str">
            <v>TOTAL DE CARGOS VAGOS</v>
          </cell>
          <cell r="C29">
            <v>315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</sheetNames>
    <sheetDataSet>
      <sheetData sheetId="0"/>
      <sheetData sheetId="1"/>
      <sheetData sheetId="2"/>
      <sheetData sheetId="3"/>
      <sheetData sheetId="4">
        <row r="27">
          <cell r="A27" t="str">
            <v>TOTAL DE CARGOS EXISTENTES</v>
          </cell>
          <cell r="C27">
            <v>784</v>
          </cell>
        </row>
        <row r="28">
          <cell r="A28" t="str">
            <v>TOTAL DE CARGOS LOTADOS</v>
          </cell>
          <cell r="C28">
            <v>463</v>
          </cell>
        </row>
        <row r="29">
          <cell r="A29" t="str">
            <v>TOTAL DE CARGOS VAGOS</v>
          </cell>
          <cell r="C29">
            <v>321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9"/>
  <sheetViews>
    <sheetView topLeftCell="A10" zoomScale="130" zoomScaleNormal="130" workbookViewId="0">
      <selection activeCell="C50" sqref="C50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66" t="s">
        <v>36</v>
      </c>
      <c r="B1" s="66"/>
      <c r="C1" s="66"/>
      <c r="D1" s="66"/>
      <c r="E1" s="66"/>
      <c r="F1" s="66"/>
      <c r="G1" s="66"/>
    </row>
    <row r="2" spans="1:7" ht="15" customHeight="1" thickBot="1" x14ac:dyDescent="0.3">
      <c r="A2" s="67" t="s">
        <v>35</v>
      </c>
      <c r="B2" s="68"/>
      <c r="C2" s="69" t="s">
        <v>34</v>
      </c>
      <c r="D2" s="71" t="s">
        <v>33</v>
      </c>
      <c r="E2" s="71"/>
      <c r="F2" s="69" t="s">
        <v>32</v>
      </c>
      <c r="G2" s="72" t="s">
        <v>31</v>
      </c>
    </row>
    <row r="3" spans="1:7" ht="15.75" thickBot="1" x14ac:dyDescent="0.3">
      <c r="A3" s="34" t="s">
        <v>30</v>
      </c>
      <c r="B3" s="20" t="s">
        <v>29</v>
      </c>
      <c r="C3" s="70"/>
      <c r="D3" s="71"/>
      <c r="E3" s="71"/>
      <c r="F3" s="70"/>
      <c r="G3" s="72"/>
    </row>
    <row r="4" spans="1:7" x14ac:dyDescent="0.25">
      <c r="A4" s="79" t="s">
        <v>28</v>
      </c>
      <c r="B4" s="19" t="s">
        <v>27</v>
      </c>
      <c r="C4" s="5">
        <v>450</v>
      </c>
      <c r="D4" s="80">
        <v>308</v>
      </c>
      <c r="E4" s="81"/>
      <c r="F4" s="5">
        <f t="shared" ref="F4:F13" si="0">C4-D4</f>
        <v>142</v>
      </c>
      <c r="G4" s="9">
        <f t="shared" ref="G4:G13" si="1">(D4/C4)*100</f>
        <v>68.444444444444443</v>
      </c>
    </row>
    <row r="5" spans="1:7" x14ac:dyDescent="0.25">
      <c r="A5" s="79"/>
      <c r="B5" s="19" t="s">
        <v>26</v>
      </c>
      <c r="C5" s="5">
        <v>8</v>
      </c>
      <c r="D5" s="82">
        <v>3</v>
      </c>
      <c r="E5" s="83"/>
      <c r="F5" s="5">
        <f t="shared" si="0"/>
        <v>5</v>
      </c>
      <c r="G5" s="9">
        <f t="shared" si="1"/>
        <v>37.5</v>
      </c>
    </row>
    <row r="6" spans="1:7" x14ac:dyDescent="0.25">
      <c r="A6" s="74"/>
      <c r="B6" s="15" t="s">
        <v>25</v>
      </c>
      <c r="C6" s="5">
        <v>90</v>
      </c>
      <c r="D6" s="77">
        <v>12</v>
      </c>
      <c r="E6" s="78"/>
      <c r="F6" s="5">
        <f t="shared" si="0"/>
        <v>78</v>
      </c>
      <c r="G6" s="9">
        <f t="shared" si="1"/>
        <v>13.333333333333334</v>
      </c>
    </row>
    <row r="7" spans="1:7" x14ac:dyDescent="0.25">
      <c r="A7" s="84" t="s">
        <v>4</v>
      </c>
      <c r="B7" s="85"/>
      <c r="C7" s="7">
        <f>SUM(C4:C6)</f>
        <v>548</v>
      </c>
      <c r="D7" s="86">
        <f>SUM(D4:E6)</f>
        <v>323</v>
      </c>
      <c r="E7" s="87"/>
      <c r="F7" s="7">
        <f t="shared" si="0"/>
        <v>225</v>
      </c>
      <c r="G7" s="17">
        <f t="shared" si="1"/>
        <v>58.941605839416056</v>
      </c>
    </row>
    <row r="8" spans="1:7" x14ac:dyDescent="0.25">
      <c r="A8" s="73" t="s">
        <v>24</v>
      </c>
      <c r="B8" s="18" t="s">
        <v>23</v>
      </c>
      <c r="C8" s="5">
        <v>5</v>
      </c>
      <c r="D8" s="75">
        <v>2</v>
      </c>
      <c r="E8" s="76"/>
      <c r="F8" s="5">
        <f t="shared" si="0"/>
        <v>3</v>
      </c>
      <c r="G8" s="9">
        <f t="shared" si="1"/>
        <v>40</v>
      </c>
    </row>
    <row r="9" spans="1:7" x14ac:dyDescent="0.25">
      <c r="A9" s="74"/>
      <c r="B9" s="15" t="s">
        <v>22</v>
      </c>
      <c r="C9" s="5">
        <v>100</v>
      </c>
      <c r="D9" s="77">
        <v>40</v>
      </c>
      <c r="E9" s="78"/>
      <c r="F9" s="5">
        <f t="shared" si="0"/>
        <v>60</v>
      </c>
      <c r="G9" s="9">
        <f t="shared" si="1"/>
        <v>40</v>
      </c>
    </row>
    <row r="10" spans="1:7" x14ac:dyDescent="0.25">
      <c r="A10" s="85" t="s">
        <v>4</v>
      </c>
      <c r="B10" s="88"/>
      <c r="C10" s="7">
        <f>SUM(C8:C9)</f>
        <v>105</v>
      </c>
      <c r="D10" s="86">
        <f>SUM(D8:E9)</f>
        <v>42</v>
      </c>
      <c r="E10" s="87"/>
      <c r="F10" s="7">
        <f t="shared" si="0"/>
        <v>63</v>
      </c>
      <c r="G10" s="17">
        <f t="shared" si="1"/>
        <v>40</v>
      </c>
    </row>
    <row r="11" spans="1:7" x14ac:dyDescent="0.25">
      <c r="A11" s="73" t="s">
        <v>21</v>
      </c>
      <c r="B11" s="16" t="s">
        <v>20</v>
      </c>
      <c r="C11" s="5">
        <v>22</v>
      </c>
      <c r="D11" s="75">
        <v>11</v>
      </c>
      <c r="E11" s="76"/>
      <c r="F11" s="5">
        <f t="shared" si="0"/>
        <v>11</v>
      </c>
      <c r="G11" s="9">
        <f t="shared" si="1"/>
        <v>50</v>
      </c>
    </row>
    <row r="12" spans="1:7" x14ac:dyDescent="0.25">
      <c r="A12" s="74"/>
      <c r="B12" s="15" t="s">
        <v>19</v>
      </c>
      <c r="C12" s="5">
        <v>15</v>
      </c>
      <c r="D12" s="77">
        <v>9</v>
      </c>
      <c r="E12" s="78"/>
      <c r="F12" s="5">
        <f t="shared" si="0"/>
        <v>6</v>
      </c>
      <c r="G12" s="9">
        <f t="shared" si="1"/>
        <v>60</v>
      </c>
    </row>
    <row r="13" spans="1:7" ht="15.75" thickBot="1" x14ac:dyDescent="0.3">
      <c r="A13" s="93" t="s">
        <v>4</v>
      </c>
      <c r="B13" s="94"/>
      <c r="C13" s="14">
        <f>SUM(C11:C12)</f>
        <v>37</v>
      </c>
      <c r="D13" s="95">
        <f>SUM(D11:E12)</f>
        <v>20</v>
      </c>
      <c r="E13" s="96"/>
      <c r="F13" s="7">
        <f t="shared" si="0"/>
        <v>17</v>
      </c>
      <c r="G13" s="13">
        <f t="shared" si="1"/>
        <v>54.054054054054056</v>
      </c>
    </row>
    <row r="14" spans="1:7" ht="23.25" thickBot="1" x14ac:dyDescent="0.3">
      <c r="A14" s="97" t="s">
        <v>18</v>
      </c>
      <c r="B14" s="98"/>
      <c r="C14" s="98"/>
      <c r="D14" s="35" t="s">
        <v>17</v>
      </c>
      <c r="E14" s="21" t="s">
        <v>16</v>
      </c>
      <c r="F14" s="22"/>
      <c r="G14" s="23"/>
    </row>
    <row r="15" spans="1:7" x14ac:dyDescent="0.25">
      <c r="A15" s="89" t="s">
        <v>37</v>
      </c>
      <c r="B15" s="90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89" t="s">
        <v>15</v>
      </c>
      <c r="B16" s="90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 x14ac:dyDescent="0.25">
      <c r="A17" s="89" t="s">
        <v>14</v>
      </c>
      <c r="B17" s="90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89" t="s">
        <v>13</v>
      </c>
      <c r="B18" s="90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89" t="s">
        <v>12</v>
      </c>
      <c r="B19" s="90"/>
      <c r="C19" s="5">
        <v>12</v>
      </c>
      <c r="D19" s="5">
        <v>8</v>
      </c>
      <c r="E19" s="5">
        <v>4</v>
      </c>
      <c r="F19" s="5">
        <f t="shared" si="2"/>
        <v>0</v>
      </c>
      <c r="G19" s="9">
        <f t="shared" si="3"/>
        <v>100</v>
      </c>
    </row>
    <row r="20" spans="1:10" x14ac:dyDescent="0.25">
      <c r="A20" s="99" t="s">
        <v>11</v>
      </c>
      <c r="B20" s="100"/>
      <c r="C20" s="5">
        <v>31</v>
      </c>
      <c r="D20" s="5">
        <v>7</v>
      </c>
      <c r="E20" s="5">
        <v>24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93" t="s">
        <v>4</v>
      </c>
      <c r="B21" s="94"/>
      <c r="C21" s="8">
        <f>SUM(C15:C20)</f>
        <v>88</v>
      </c>
      <c r="D21" s="8">
        <f>SUM(D15:D20)</f>
        <v>59</v>
      </c>
      <c r="E21" s="8">
        <f>SUM(E15:E20)</f>
        <v>29</v>
      </c>
      <c r="F21" s="7">
        <f t="shared" si="2"/>
        <v>0</v>
      </c>
      <c r="G21" s="11">
        <f t="shared" si="3"/>
        <v>100</v>
      </c>
      <c r="I21" s="24"/>
    </row>
    <row r="22" spans="1:10" ht="15.75" thickBot="1" x14ac:dyDescent="0.3">
      <c r="A22" s="101" t="s">
        <v>10</v>
      </c>
      <c r="B22" s="101"/>
      <c r="C22" s="101"/>
      <c r="D22" s="101"/>
      <c r="E22" s="101"/>
      <c r="F22" s="101"/>
      <c r="G22" s="101"/>
      <c r="J22" s="25"/>
    </row>
    <row r="23" spans="1:10" x14ac:dyDescent="0.25">
      <c r="A23" s="89" t="s">
        <v>9</v>
      </c>
      <c r="B23" s="90"/>
      <c r="C23" s="5">
        <v>7</v>
      </c>
      <c r="D23" s="91">
        <v>7</v>
      </c>
      <c r="E23" s="92"/>
      <c r="F23" s="5">
        <f>C23-D23</f>
        <v>0</v>
      </c>
      <c r="G23" s="9">
        <f t="shared" si="3"/>
        <v>100</v>
      </c>
    </row>
    <row r="24" spans="1:10" x14ac:dyDescent="0.25">
      <c r="A24" s="99" t="s">
        <v>8</v>
      </c>
      <c r="B24" s="100"/>
      <c r="C24" s="10">
        <v>5</v>
      </c>
      <c r="D24" s="77">
        <v>3</v>
      </c>
      <c r="E24" s="78"/>
      <c r="F24" s="5">
        <f>C24-D24</f>
        <v>2</v>
      </c>
      <c r="G24" s="9">
        <f>((D24+E24)/C24)*100</f>
        <v>60</v>
      </c>
    </row>
    <row r="25" spans="1:10" ht="15.75" thickBot="1" x14ac:dyDescent="0.3">
      <c r="A25" s="93" t="s">
        <v>4</v>
      </c>
      <c r="B25" s="94"/>
      <c r="C25" s="8">
        <f>SUM(C22:C24)</f>
        <v>12</v>
      </c>
      <c r="D25" s="103">
        <f>SUM(D23:E24)</f>
        <v>10</v>
      </c>
      <c r="E25" s="104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105" t="s">
        <v>3</v>
      </c>
      <c r="B26" s="105"/>
      <c r="C26" s="105"/>
      <c r="D26" s="105"/>
      <c r="E26" s="105"/>
      <c r="F26" s="105"/>
      <c r="G26" s="105"/>
      <c r="I26" s="3"/>
    </row>
    <row r="27" spans="1:10" ht="15.75" x14ac:dyDescent="0.25">
      <c r="A27" s="106" t="s">
        <v>2</v>
      </c>
      <c r="B27" s="107"/>
      <c r="C27" s="4">
        <f>SUM(C25,C21,C13,C10,C7)</f>
        <v>790</v>
      </c>
      <c r="D27" s="108"/>
      <c r="E27" s="108"/>
      <c r="F27" s="108"/>
      <c r="G27" s="109"/>
      <c r="I27" s="3"/>
    </row>
    <row r="28" spans="1:10" ht="15.75" x14ac:dyDescent="0.25">
      <c r="A28" s="110" t="s">
        <v>38</v>
      </c>
      <c r="B28" s="107"/>
      <c r="C28" s="4">
        <f>SUM(D7,D10,D13,D21,E21,D25)</f>
        <v>483</v>
      </c>
      <c r="D28" s="108"/>
      <c r="E28" s="108"/>
      <c r="F28" s="108"/>
      <c r="G28" s="109"/>
      <c r="I28" s="3"/>
    </row>
    <row r="29" spans="1:10" ht="16.5" thickBot="1" x14ac:dyDescent="0.3">
      <c r="A29" s="110" t="s">
        <v>1</v>
      </c>
      <c r="B29" s="107"/>
      <c r="C29" s="4">
        <f>C27-C28</f>
        <v>307</v>
      </c>
      <c r="D29" s="108"/>
      <c r="E29" s="108"/>
      <c r="F29" s="108"/>
      <c r="G29" s="109"/>
      <c r="I29" s="3"/>
    </row>
    <row r="30" spans="1:10" ht="15.75" thickBot="1" x14ac:dyDescent="0.3">
      <c r="A30" s="101" t="s">
        <v>7</v>
      </c>
      <c r="B30" s="101"/>
      <c r="C30" s="101"/>
      <c r="D30" s="101"/>
      <c r="E30" s="101"/>
      <c r="F30" s="101"/>
      <c r="G30" s="101"/>
    </row>
    <row r="31" spans="1:10" ht="15.75" x14ac:dyDescent="0.25">
      <c r="A31" s="102" t="s">
        <v>6</v>
      </c>
      <c r="B31" s="102"/>
      <c r="C31" s="33">
        <v>4</v>
      </c>
      <c r="D31" s="26"/>
      <c r="E31" s="27"/>
      <c r="F31" s="28"/>
      <c r="G31" s="29"/>
    </row>
    <row r="32" spans="1:10" ht="15.75" x14ac:dyDescent="0.25">
      <c r="A32" s="102" t="s">
        <v>5</v>
      </c>
      <c r="B32" s="102"/>
      <c r="C32" s="33">
        <v>25</v>
      </c>
      <c r="D32" s="30"/>
      <c r="E32" s="31"/>
      <c r="F32" s="32"/>
      <c r="G32" s="9"/>
    </row>
    <row r="33" spans="1:7" ht="15.75" x14ac:dyDescent="0.25">
      <c r="A33" s="102" t="s">
        <v>40</v>
      </c>
      <c r="B33" s="102"/>
      <c r="C33" s="33">
        <v>16</v>
      </c>
      <c r="D33" s="30"/>
      <c r="E33" s="31"/>
      <c r="F33" s="32"/>
      <c r="G33" s="9"/>
    </row>
    <row r="34" spans="1:7" ht="15.75" x14ac:dyDescent="0.25">
      <c r="A34" s="113" t="s">
        <v>41</v>
      </c>
      <c r="B34" s="113"/>
      <c r="C34" s="33">
        <v>4</v>
      </c>
      <c r="D34" s="30"/>
      <c r="E34" s="31"/>
      <c r="F34" s="32"/>
      <c r="G34" s="9"/>
    </row>
    <row r="35" spans="1:7" ht="12.75" customHeight="1" x14ac:dyDescent="0.25">
      <c r="A35" s="114" t="s">
        <v>0</v>
      </c>
      <c r="B35" s="114"/>
      <c r="C35" s="114"/>
      <c r="D35" s="115"/>
      <c r="E35" s="115"/>
      <c r="F35" s="115"/>
      <c r="G35" s="115"/>
    </row>
    <row r="36" spans="1:7" ht="24.75" customHeight="1" x14ac:dyDescent="0.25">
      <c r="A36" s="116" t="s">
        <v>44</v>
      </c>
      <c r="B36" s="116"/>
      <c r="C36" s="116"/>
      <c r="D36" s="116"/>
      <c r="E36" s="116"/>
      <c r="F36" s="116"/>
      <c r="G36" s="116"/>
    </row>
    <row r="37" spans="1:7" x14ac:dyDescent="0.25">
      <c r="A37" s="111" t="s">
        <v>42</v>
      </c>
      <c r="B37" s="111"/>
      <c r="C37" s="111"/>
      <c r="D37" s="111"/>
      <c r="E37" s="111"/>
      <c r="F37" s="111"/>
      <c r="G37" s="111"/>
    </row>
    <row r="38" spans="1:7" x14ac:dyDescent="0.25">
      <c r="A38" s="111" t="s">
        <v>43</v>
      </c>
      <c r="B38" s="111"/>
      <c r="C38" s="111"/>
      <c r="D38" s="111"/>
      <c r="E38" s="111"/>
      <c r="F38" s="111"/>
      <c r="G38" s="111"/>
    </row>
    <row r="39" spans="1:7" x14ac:dyDescent="0.25">
      <c r="A39" s="112" t="s">
        <v>39</v>
      </c>
      <c r="B39" s="112"/>
      <c r="C39" s="112"/>
      <c r="D39" s="112"/>
      <c r="E39" s="112"/>
      <c r="F39" s="112"/>
      <c r="G39" s="112"/>
    </row>
  </sheetData>
  <mergeCells count="54">
    <mergeCell ref="A38:G38"/>
    <mergeCell ref="A39:G39"/>
    <mergeCell ref="A32:B32"/>
    <mergeCell ref="A33:B33"/>
    <mergeCell ref="A34:B34"/>
    <mergeCell ref="A35:G35"/>
    <mergeCell ref="A36:G36"/>
    <mergeCell ref="A37:G37"/>
    <mergeCell ref="A31:B31"/>
    <mergeCell ref="A24:B24"/>
    <mergeCell ref="D24:E24"/>
    <mergeCell ref="A25:B25"/>
    <mergeCell ref="D25:E25"/>
    <mergeCell ref="A26:G26"/>
    <mergeCell ref="A27:B27"/>
    <mergeCell ref="D27:G27"/>
    <mergeCell ref="A28:B28"/>
    <mergeCell ref="D28:G28"/>
    <mergeCell ref="A29:B29"/>
    <mergeCell ref="D29:G29"/>
    <mergeCell ref="A30:G3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9"/>
  <sheetViews>
    <sheetView topLeftCell="D3" zoomScale="382" zoomScaleNormal="382" workbookViewId="0">
      <selection activeCell="E20" sqref="E20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66" t="s">
        <v>36</v>
      </c>
      <c r="B1" s="66"/>
      <c r="C1" s="66"/>
      <c r="D1" s="66"/>
      <c r="E1" s="66"/>
      <c r="F1" s="66"/>
      <c r="G1" s="66"/>
    </row>
    <row r="2" spans="1:7" ht="15" customHeight="1" thickBot="1" x14ac:dyDescent="0.3">
      <c r="A2" s="67" t="s">
        <v>35</v>
      </c>
      <c r="B2" s="68"/>
      <c r="C2" s="69" t="s">
        <v>34</v>
      </c>
      <c r="D2" s="71" t="s">
        <v>33</v>
      </c>
      <c r="E2" s="71"/>
      <c r="F2" s="69" t="s">
        <v>32</v>
      </c>
      <c r="G2" s="72" t="s">
        <v>31</v>
      </c>
    </row>
    <row r="3" spans="1:7" ht="15.75" thickBot="1" x14ac:dyDescent="0.3">
      <c r="A3" s="36" t="s">
        <v>30</v>
      </c>
      <c r="B3" s="20" t="s">
        <v>29</v>
      </c>
      <c r="C3" s="70"/>
      <c r="D3" s="71"/>
      <c r="E3" s="71"/>
      <c r="F3" s="70"/>
      <c r="G3" s="72"/>
    </row>
    <row r="4" spans="1:7" x14ac:dyDescent="0.25">
      <c r="A4" s="79" t="s">
        <v>28</v>
      </c>
      <c r="B4" s="19" t="s">
        <v>27</v>
      </c>
      <c r="C4" s="5">
        <v>450</v>
      </c>
      <c r="D4" s="80">
        <v>308</v>
      </c>
      <c r="E4" s="81"/>
      <c r="F4" s="5">
        <f t="shared" ref="F4:F13" si="0">C4-D4</f>
        <v>142</v>
      </c>
      <c r="G4" s="9">
        <f t="shared" ref="G4:G13" si="1">(D4/C4)*100</f>
        <v>68.444444444444443</v>
      </c>
    </row>
    <row r="5" spans="1:7" x14ac:dyDescent="0.25">
      <c r="A5" s="79"/>
      <c r="B5" s="19" t="s">
        <v>26</v>
      </c>
      <c r="C5" s="5">
        <v>8</v>
      </c>
      <c r="D5" s="82">
        <v>3</v>
      </c>
      <c r="E5" s="83"/>
      <c r="F5" s="5">
        <f t="shared" si="0"/>
        <v>5</v>
      </c>
      <c r="G5" s="9">
        <f t="shared" si="1"/>
        <v>37.5</v>
      </c>
    </row>
    <row r="6" spans="1:7" x14ac:dyDescent="0.25">
      <c r="A6" s="74"/>
      <c r="B6" s="15" t="s">
        <v>25</v>
      </c>
      <c r="C6" s="5">
        <v>90</v>
      </c>
      <c r="D6" s="77">
        <v>12</v>
      </c>
      <c r="E6" s="78"/>
      <c r="F6" s="5">
        <f t="shared" si="0"/>
        <v>78</v>
      </c>
      <c r="G6" s="9">
        <f t="shared" si="1"/>
        <v>13.333333333333334</v>
      </c>
    </row>
    <row r="7" spans="1:7" x14ac:dyDescent="0.25">
      <c r="A7" s="84" t="s">
        <v>4</v>
      </c>
      <c r="B7" s="85"/>
      <c r="C7" s="7">
        <f>SUM(C4:C6)</f>
        <v>548</v>
      </c>
      <c r="D7" s="86">
        <f>SUM(D4:E6)</f>
        <v>323</v>
      </c>
      <c r="E7" s="87"/>
      <c r="F7" s="7">
        <f t="shared" si="0"/>
        <v>225</v>
      </c>
      <c r="G7" s="17">
        <f t="shared" si="1"/>
        <v>58.941605839416056</v>
      </c>
    </row>
    <row r="8" spans="1:7" x14ac:dyDescent="0.25">
      <c r="A8" s="73" t="s">
        <v>24</v>
      </c>
      <c r="B8" s="18" t="s">
        <v>23</v>
      </c>
      <c r="C8" s="5">
        <v>5</v>
      </c>
      <c r="D8" s="75">
        <v>2</v>
      </c>
      <c r="E8" s="76"/>
      <c r="F8" s="5">
        <f t="shared" si="0"/>
        <v>3</v>
      </c>
      <c r="G8" s="9">
        <f t="shared" si="1"/>
        <v>40</v>
      </c>
    </row>
    <row r="9" spans="1:7" x14ac:dyDescent="0.25">
      <c r="A9" s="74"/>
      <c r="B9" s="15" t="s">
        <v>22</v>
      </c>
      <c r="C9" s="5">
        <v>100</v>
      </c>
      <c r="D9" s="77">
        <v>40</v>
      </c>
      <c r="E9" s="78"/>
      <c r="F9" s="5">
        <f t="shared" si="0"/>
        <v>60</v>
      </c>
      <c r="G9" s="9">
        <f t="shared" si="1"/>
        <v>40</v>
      </c>
    </row>
    <row r="10" spans="1:7" x14ac:dyDescent="0.25">
      <c r="A10" s="85" t="s">
        <v>4</v>
      </c>
      <c r="B10" s="88"/>
      <c r="C10" s="7">
        <f>SUM(C8:C9)</f>
        <v>105</v>
      </c>
      <c r="D10" s="86">
        <f>SUM(D8:E9)</f>
        <v>42</v>
      </c>
      <c r="E10" s="87"/>
      <c r="F10" s="7">
        <f t="shared" si="0"/>
        <v>63</v>
      </c>
      <c r="G10" s="17">
        <f t="shared" si="1"/>
        <v>40</v>
      </c>
    </row>
    <row r="11" spans="1:7" x14ac:dyDescent="0.25">
      <c r="A11" s="73" t="s">
        <v>21</v>
      </c>
      <c r="B11" s="16" t="s">
        <v>20</v>
      </c>
      <c r="C11" s="5">
        <v>22</v>
      </c>
      <c r="D11" s="75">
        <v>11</v>
      </c>
      <c r="E11" s="76"/>
      <c r="F11" s="5">
        <f t="shared" si="0"/>
        <v>11</v>
      </c>
      <c r="G11" s="9">
        <f t="shared" si="1"/>
        <v>50</v>
      </c>
    </row>
    <row r="12" spans="1:7" x14ac:dyDescent="0.25">
      <c r="A12" s="74"/>
      <c r="B12" s="15" t="s">
        <v>19</v>
      </c>
      <c r="C12" s="5">
        <v>15</v>
      </c>
      <c r="D12" s="77">
        <v>9</v>
      </c>
      <c r="E12" s="78"/>
      <c r="F12" s="5">
        <f t="shared" si="0"/>
        <v>6</v>
      </c>
      <c r="G12" s="9">
        <f t="shared" si="1"/>
        <v>60</v>
      </c>
    </row>
    <row r="13" spans="1:7" ht="15.75" thickBot="1" x14ac:dyDescent="0.3">
      <c r="A13" s="93" t="s">
        <v>4</v>
      </c>
      <c r="B13" s="94"/>
      <c r="C13" s="14">
        <f>SUM(C11:C12)</f>
        <v>37</v>
      </c>
      <c r="D13" s="95">
        <f>SUM(D11:E12)</f>
        <v>20</v>
      </c>
      <c r="E13" s="96"/>
      <c r="F13" s="7">
        <f t="shared" si="0"/>
        <v>17</v>
      </c>
      <c r="G13" s="13">
        <f t="shared" si="1"/>
        <v>54.054054054054056</v>
      </c>
    </row>
    <row r="14" spans="1:7" ht="23.25" thickBot="1" x14ac:dyDescent="0.3">
      <c r="A14" s="97" t="s">
        <v>18</v>
      </c>
      <c r="B14" s="98"/>
      <c r="C14" s="98"/>
      <c r="D14" s="37" t="s">
        <v>17</v>
      </c>
      <c r="E14" s="21" t="s">
        <v>16</v>
      </c>
      <c r="F14" s="22"/>
      <c r="G14" s="23"/>
    </row>
    <row r="15" spans="1:7" x14ac:dyDescent="0.25">
      <c r="A15" s="89" t="s">
        <v>37</v>
      </c>
      <c r="B15" s="90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89" t="s">
        <v>15</v>
      </c>
      <c r="B16" s="90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 x14ac:dyDescent="0.25">
      <c r="A17" s="89" t="s">
        <v>14</v>
      </c>
      <c r="B17" s="90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89" t="s">
        <v>13</v>
      </c>
      <c r="B18" s="90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89" t="s">
        <v>12</v>
      </c>
      <c r="B19" s="90"/>
      <c r="C19" s="5">
        <v>12</v>
      </c>
      <c r="D19" s="5">
        <v>10</v>
      </c>
      <c r="E19" s="5">
        <v>2</v>
      </c>
      <c r="F19" s="5">
        <f t="shared" si="2"/>
        <v>0</v>
      </c>
      <c r="G19" s="9">
        <f t="shared" si="3"/>
        <v>100</v>
      </c>
    </row>
    <row r="20" spans="1:10" x14ac:dyDescent="0.25">
      <c r="A20" s="99" t="s">
        <v>11</v>
      </c>
      <c r="B20" s="100"/>
      <c r="C20" s="5">
        <v>31</v>
      </c>
      <c r="D20" s="5">
        <v>7</v>
      </c>
      <c r="E20" s="5">
        <v>24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93" t="s">
        <v>4</v>
      </c>
      <c r="B21" s="94"/>
      <c r="C21" s="8">
        <f>SUM(C15:C20)</f>
        <v>88</v>
      </c>
      <c r="D21" s="8">
        <f>SUM(D15:D20)</f>
        <v>61</v>
      </c>
      <c r="E21" s="8">
        <f>SUM(E15:E20)</f>
        <v>27</v>
      </c>
      <c r="F21" s="7">
        <f t="shared" si="2"/>
        <v>0</v>
      </c>
      <c r="G21" s="11">
        <f t="shared" si="3"/>
        <v>100</v>
      </c>
      <c r="I21" s="24"/>
    </row>
    <row r="22" spans="1:10" ht="15.75" thickBot="1" x14ac:dyDescent="0.3">
      <c r="A22" s="101" t="s">
        <v>10</v>
      </c>
      <c r="B22" s="101"/>
      <c r="C22" s="101"/>
      <c r="D22" s="101"/>
      <c r="E22" s="101"/>
      <c r="F22" s="101"/>
      <c r="G22" s="101"/>
      <c r="J22" s="25"/>
    </row>
    <row r="23" spans="1:10" x14ac:dyDescent="0.25">
      <c r="A23" s="89" t="s">
        <v>9</v>
      </c>
      <c r="B23" s="90"/>
      <c r="C23" s="5">
        <v>7</v>
      </c>
      <c r="D23" s="91">
        <v>7</v>
      </c>
      <c r="E23" s="92"/>
      <c r="F23" s="5">
        <f>C23-D23</f>
        <v>0</v>
      </c>
      <c r="G23" s="9">
        <f t="shared" si="3"/>
        <v>100</v>
      </c>
    </row>
    <row r="24" spans="1:10" x14ac:dyDescent="0.25">
      <c r="A24" s="99" t="s">
        <v>8</v>
      </c>
      <c r="B24" s="100"/>
      <c r="C24" s="10">
        <v>5</v>
      </c>
      <c r="D24" s="77">
        <v>3</v>
      </c>
      <c r="E24" s="78"/>
      <c r="F24" s="5">
        <f>C24-D24</f>
        <v>2</v>
      </c>
      <c r="G24" s="9">
        <f>((D24+E24)/C24)*100</f>
        <v>60</v>
      </c>
    </row>
    <row r="25" spans="1:10" ht="15.75" thickBot="1" x14ac:dyDescent="0.3">
      <c r="A25" s="93" t="s">
        <v>4</v>
      </c>
      <c r="B25" s="94"/>
      <c r="C25" s="8">
        <f>SUM(C22:C24)</f>
        <v>12</v>
      </c>
      <c r="D25" s="103">
        <f>SUM(D23:E24)</f>
        <v>10</v>
      </c>
      <c r="E25" s="104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105" t="s">
        <v>3</v>
      </c>
      <c r="B26" s="105"/>
      <c r="C26" s="105"/>
      <c r="D26" s="105"/>
      <c r="E26" s="105"/>
      <c r="F26" s="105"/>
      <c r="G26" s="105"/>
      <c r="I26" s="3"/>
    </row>
    <row r="27" spans="1:10" ht="15.75" x14ac:dyDescent="0.25">
      <c r="A27" s="106" t="s">
        <v>2</v>
      </c>
      <c r="B27" s="107"/>
      <c r="C27" s="4">
        <f>SUM(C25,C21,C13,C10,C7)</f>
        <v>790</v>
      </c>
      <c r="D27" s="108"/>
      <c r="E27" s="108"/>
      <c r="F27" s="108"/>
      <c r="G27" s="109"/>
      <c r="I27" s="3"/>
    </row>
    <row r="28" spans="1:10" ht="15.75" x14ac:dyDescent="0.25">
      <c r="A28" s="110" t="s">
        <v>38</v>
      </c>
      <c r="B28" s="107"/>
      <c r="C28" s="4">
        <f>SUM(D7,D10,D13,D21,E21,D25)</f>
        <v>483</v>
      </c>
      <c r="D28" s="108"/>
      <c r="E28" s="108"/>
      <c r="F28" s="108"/>
      <c r="G28" s="109"/>
      <c r="I28" s="3"/>
    </row>
    <row r="29" spans="1:10" ht="16.5" thickBot="1" x14ac:dyDescent="0.3">
      <c r="A29" s="110" t="s">
        <v>1</v>
      </c>
      <c r="B29" s="107"/>
      <c r="C29" s="4">
        <f>C27-C28</f>
        <v>307</v>
      </c>
      <c r="D29" s="108"/>
      <c r="E29" s="108"/>
      <c r="F29" s="108"/>
      <c r="G29" s="109"/>
      <c r="I29" s="3"/>
    </row>
    <row r="30" spans="1:10" ht="15.75" thickBot="1" x14ac:dyDescent="0.3">
      <c r="A30" s="101" t="s">
        <v>7</v>
      </c>
      <c r="B30" s="101"/>
      <c r="C30" s="101"/>
      <c r="D30" s="101"/>
      <c r="E30" s="101"/>
      <c r="F30" s="101"/>
      <c r="G30" s="101"/>
    </row>
    <row r="31" spans="1:10" ht="15.75" x14ac:dyDescent="0.25">
      <c r="A31" s="102" t="s">
        <v>6</v>
      </c>
      <c r="B31" s="102"/>
      <c r="C31" s="33">
        <v>7</v>
      </c>
      <c r="D31" s="26"/>
      <c r="E31" s="27"/>
      <c r="F31" s="28"/>
      <c r="G31" s="29"/>
    </row>
    <row r="32" spans="1:10" ht="15.75" x14ac:dyDescent="0.25">
      <c r="A32" s="102" t="s">
        <v>5</v>
      </c>
      <c r="B32" s="102"/>
      <c r="C32" s="33">
        <v>25</v>
      </c>
      <c r="D32" s="30"/>
      <c r="E32" s="31"/>
      <c r="F32" s="32"/>
      <c r="G32" s="9"/>
    </row>
    <row r="33" spans="1:7" ht="15.75" x14ac:dyDescent="0.25">
      <c r="A33" s="102" t="s">
        <v>40</v>
      </c>
      <c r="B33" s="102"/>
      <c r="C33" s="33">
        <v>17</v>
      </c>
      <c r="D33" s="30"/>
      <c r="E33" s="31"/>
      <c r="F33" s="32"/>
      <c r="G33" s="9"/>
    </row>
    <row r="34" spans="1:7" ht="15.75" x14ac:dyDescent="0.25">
      <c r="A34" s="113" t="s">
        <v>41</v>
      </c>
      <c r="B34" s="113"/>
      <c r="C34" s="33">
        <v>4</v>
      </c>
      <c r="D34" s="30"/>
      <c r="E34" s="31"/>
      <c r="F34" s="32"/>
      <c r="G34" s="9"/>
    </row>
    <row r="35" spans="1:7" ht="12.75" customHeight="1" x14ac:dyDescent="0.25">
      <c r="A35" s="114" t="s">
        <v>0</v>
      </c>
      <c r="B35" s="114"/>
      <c r="C35" s="114"/>
      <c r="D35" s="115"/>
      <c r="E35" s="115"/>
      <c r="F35" s="115"/>
      <c r="G35" s="115"/>
    </row>
    <row r="36" spans="1:7" ht="24.75" customHeight="1" x14ac:dyDescent="0.25">
      <c r="A36" s="116" t="s">
        <v>45</v>
      </c>
      <c r="B36" s="116"/>
      <c r="C36" s="116"/>
      <c r="D36" s="116"/>
      <c r="E36" s="116"/>
      <c r="F36" s="116"/>
      <c r="G36" s="116"/>
    </row>
    <row r="37" spans="1:7" x14ac:dyDescent="0.25">
      <c r="A37" s="111" t="s">
        <v>42</v>
      </c>
      <c r="B37" s="111"/>
      <c r="C37" s="111"/>
      <c r="D37" s="111"/>
      <c r="E37" s="111"/>
      <c r="F37" s="111"/>
      <c r="G37" s="111"/>
    </row>
    <row r="38" spans="1:7" x14ac:dyDescent="0.25">
      <c r="A38" s="111" t="s">
        <v>43</v>
      </c>
      <c r="B38" s="111"/>
      <c r="C38" s="111"/>
      <c r="D38" s="111"/>
      <c r="E38" s="111"/>
      <c r="F38" s="111"/>
      <c r="G38" s="111"/>
    </row>
    <row r="39" spans="1:7" x14ac:dyDescent="0.25">
      <c r="A39" s="112" t="s">
        <v>39</v>
      </c>
      <c r="B39" s="112"/>
      <c r="C39" s="112"/>
      <c r="D39" s="112"/>
      <c r="E39" s="112"/>
      <c r="F39" s="112"/>
      <c r="G39" s="112"/>
    </row>
  </sheetData>
  <mergeCells count="54">
    <mergeCell ref="A38:G38"/>
    <mergeCell ref="A39:G39"/>
    <mergeCell ref="A32:B32"/>
    <mergeCell ref="A33:B33"/>
    <mergeCell ref="A34:B34"/>
    <mergeCell ref="A35:G35"/>
    <mergeCell ref="A36:G36"/>
    <mergeCell ref="A37:G37"/>
    <mergeCell ref="A31:B31"/>
    <mergeCell ref="A24:B24"/>
    <mergeCell ref="D24:E24"/>
    <mergeCell ref="A25:B25"/>
    <mergeCell ref="D25:E25"/>
    <mergeCell ref="A26:G26"/>
    <mergeCell ref="A27:B27"/>
    <mergeCell ref="D27:G27"/>
    <mergeCell ref="A28:B28"/>
    <mergeCell ref="D28:G28"/>
    <mergeCell ref="A29:B29"/>
    <mergeCell ref="D29:G29"/>
    <mergeCell ref="A30:G3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9"/>
  <sheetViews>
    <sheetView topLeftCell="D2" zoomScale="304" zoomScaleNormal="304" workbookViewId="0">
      <selection activeCell="I35" sqref="I35"/>
    </sheetView>
  </sheetViews>
  <sheetFormatPr defaultRowHeight="15" x14ac:dyDescent="0.25"/>
  <cols>
    <col min="1" max="1" width="7.42578125" bestFit="1" customWidth="1"/>
    <col min="2" max="2" width="41.28515625" customWidth="1"/>
    <col min="3" max="3" width="10.5703125" customWidth="1"/>
    <col min="4" max="4" width="9.7109375" bestFit="1" customWidth="1"/>
    <col min="5" max="5" width="6.28515625" bestFit="1" customWidth="1"/>
    <col min="6" max="6" width="9.42578125" customWidth="1"/>
    <col min="7" max="7" width="12.140625" customWidth="1"/>
  </cols>
  <sheetData>
    <row r="1" spans="1:7" ht="19.5" thickBot="1" x14ac:dyDescent="0.3">
      <c r="A1" s="66" t="s">
        <v>36</v>
      </c>
      <c r="B1" s="66"/>
      <c r="C1" s="66"/>
      <c r="D1" s="66"/>
      <c r="E1" s="66"/>
      <c r="F1" s="66"/>
      <c r="G1" s="66"/>
    </row>
    <row r="2" spans="1:7" ht="15.75" thickBot="1" x14ac:dyDescent="0.3">
      <c r="A2" s="117" t="s">
        <v>35</v>
      </c>
      <c r="B2" s="118"/>
      <c r="C2" s="119" t="s">
        <v>46</v>
      </c>
      <c r="D2" s="119" t="s">
        <v>47</v>
      </c>
      <c r="E2" s="119"/>
      <c r="F2" s="120" t="s">
        <v>48</v>
      </c>
      <c r="G2" s="122" t="s">
        <v>49</v>
      </c>
    </row>
    <row r="3" spans="1:7" ht="15.75" thickBot="1" x14ac:dyDescent="0.3">
      <c r="A3" s="42" t="s">
        <v>30</v>
      </c>
      <c r="B3" s="40" t="s">
        <v>29</v>
      </c>
      <c r="C3" s="119"/>
      <c r="D3" s="119"/>
      <c r="E3" s="119"/>
      <c r="F3" s="121"/>
      <c r="G3" s="122"/>
    </row>
    <row r="4" spans="1:7" x14ac:dyDescent="0.25">
      <c r="A4" s="79" t="s">
        <v>28</v>
      </c>
      <c r="B4" s="19" t="s">
        <v>27</v>
      </c>
      <c r="C4" s="5">
        <v>450</v>
      </c>
      <c r="D4" s="80">
        <v>302</v>
      </c>
      <c r="E4" s="81"/>
      <c r="F4" s="5">
        <f t="shared" ref="F4:F13" si="0">C4-D4</f>
        <v>148</v>
      </c>
      <c r="G4" s="9">
        <f t="shared" ref="G4:G13" si="1">(D4/C4)*100</f>
        <v>67.111111111111114</v>
      </c>
    </row>
    <row r="5" spans="1:7" x14ac:dyDescent="0.25">
      <c r="A5" s="79"/>
      <c r="B5" s="19" t="s">
        <v>26</v>
      </c>
      <c r="C5" s="5">
        <v>8</v>
      </c>
      <c r="D5" s="82">
        <v>3</v>
      </c>
      <c r="E5" s="83"/>
      <c r="F5" s="5">
        <f t="shared" si="0"/>
        <v>5</v>
      </c>
      <c r="G5" s="9">
        <f t="shared" si="1"/>
        <v>37.5</v>
      </c>
    </row>
    <row r="6" spans="1:7" x14ac:dyDescent="0.25">
      <c r="A6" s="74"/>
      <c r="B6" s="15" t="s">
        <v>25</v>
      </c>
      <c r="C6" s="5">
        <v>90</v>
      </c>
      <c r="D6" s="77">
        <v>11</v>
      </c>
      <c r="E6" s="78"/>
      <c r="F6" s="5">
        <f t="shared" si="0"/>
        <v>79</v>
      </c>
      <c r="G6" s="9">
        <f t="shared" si="1"/>
        <v>12.222222222222221</v>
      </c>
    </row>
    <row r="7" spans="1:7" x14ac:dyDescent="0.25">
      <c r="A7" s="84" t="s">
        <v>4</v>
      </c>
      <c r="B7" s="85"/>
      <c r="C7" s="7">
        <f>SUM(C4:C6)</f>
        <v>548</v>
      </c>
      <c r="D7" s="86">
        <f>SUM(D4:E6)</f>
        <v>316</v>
      </c>
      <c r="E7" s="87"/>
      <c r="F7" s="7">
        <f t="shared" si="0"/>
        <v>232</v>
      </c>
      <c r="G7" s="17">
        <f t="shared" si="1"/>
        <v>57.664233576642332</v>
      </c>
    </row>
    <row r="8" spans="1:7" x14ac:dyDescent="0.25">
      <c r="A8" s="73" t="s">
        <v>24</v>
      </c>
      <c r="B8" s="18" t="s">
        <v>23</v>
      </c>
      <c r="C8" s="5">
        <v>5</v>
      </c>
      <c r="D8" s="75">
        <v>2</v>
      </c>
      <c r="E8" s="76"/>
      <c r="F8" s="5">
        <f t="shared" si="0"/>
        <v>3</v>
      </c>
      <c r="G8" s="9">
        <f t="shared" si="1"/>
        <v>40</v>
      </c>
    </row>
    <row r="9" spans="1:7" x14ac:dyDescent="0.25">
      <c r="A9" s="74"/>
      <c r="B9" s="15" t="s">
        <v>22</v>
      </c>
      <c r="C9" s="5">
        <v>100</v>
      </c>
      <c r="D9" s="77">
        <v>39</v>
      </c>
      <c r="E9" s="78"/>
      <c r="F9" s="5">
        <f t="shared" si="0"/>
        <v>61</v>
      </c>
      <c r="G9" s="9">
        <f t="shared" si="1"/>
        <v>39</v>
      </c>
    </row>
    <row r="10" spans="1:7" x14ac:dyDescent="0.25">
      <c r="A10" s="85" t="s">
        <v>4</v>
      </c>
      <c r="B10" s="88"/>
      <c r="C10" s="7">
        <f>SUM(C8:C9)</f>
        <v>105</v>
      </c>
      <c r="D10" s="86">
        <f>SUM(D8:E9)</f>
        <v>41</v>
      </c>
      <c r="E10" s="87"/>
      <c r="F10" s="7">
        <f t="shared" si="0"/>
        <v>64</v>
      </c>
      <c r="G10" s="17">
        <f t="shared" si="1"/>
        <v>39.047619047619051</v>
      </c>
    </row>
    <row r="11" spans="1:7" x14ac:dyDescent="0.25">
      <c r="A11" s="73" t="s">
        <v>21</v>
      </c>
      <c r="B11" s="16" t="s">
        <v>20</v>
      </c>
      <c r="C11" s="5">
        <v>22</v>
      </c>
      <c r="D11" s="75">
        <v>11</v>
      </c>
      <c r="E11" s="76"/>
      <c r="F11" s="5">
        <f t="shared" si="0"/>
        <v>11</v>
      </c>
      <c r="G11" s="9">
        <f t="shared" si="1"/>
        <v>50</v>
      </c>
    </row>
    <row r="12" spans="1:7" x14ac:dyDescent="0.25">
      <c r="A12" s="74"/>
      <c r="B12" s="15" t="s">
        <v>19</v>
      </c>
      <c r="C12" s="5">
        <v>15</v>
      </c>
      <c r="D12" s="77">
        <v>9</v>
      </c>
      <c r="E12" s="78"/>
      <c r="F12" s="5">
        <f t="shared" si="0"/>
        <v>6</v>
      </c>
      <c r="G12" s="9">
        <f t="shared" si="1"/>
        <v>60</v>
      </c>
    </row>
    <row r="13" spans="1:7" ht="15.75" thickBot="1" x14ac:dyDescent="0.3">
      <c r="A13" s="93" t="s">
        <v>4</v>
      </c>
      <c r="B13" s="94"/>
      <c r="C13" s="14">
        <f>SUM(C11:C12)</f>
        <v>37</v>
      </c>
      <c r="D13" s="95">
        <f>SUM(D11:E12)</f>
        <v>20</v>
      </c>
      <c r="E13" s="96"/>
      <c r="F13" s="7">
        <f t="shared" si="0"/>
        <v>17</v>
      </c>
      <c r="G13" s="13">
        <f t="shared" si="1"/>
        <v>54.054054054054056</v>
      </c>
    </row>
    <row r="14" spans="1:7" ht="23.25" thickBot="1" x14ac:dyDescent="0.3">
      <c r="A14" s="123" t="s">
        <v>18</v>
      </c>
      <c r="B14" s="124"/>
      <c r="C14" s="124"/>
      <c r="D14" s="41" t="s">
        <v>17</v>
      </c>
      <c r="E14" s="21" t="s">
        <v>16</v>
      </c>
      <c r="F14" s="22"/>
      <c r="G14" s="23"/>
    </row>
    <row r="15" spans="1:7" x14ac:dyDescent="0.25">
      <c r="A15" s="89" t="s">
        <v>37</v>
      </c>
      <c r="B15" s="90"/>
      <c r="C15" s="5">
        <v>20</v>
      </c>
      <c r="D15" s="5">
        <v>19</v>
      </c>
      <c r="E15" s="5">
        <v>1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89" t="s">
        <v>15</v>
      </c>
      <c r="B16" s="90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7" x14ac:dyDescent="0.25">
      <c r="A17" s="89" t="s">
        <v>14</v>
      </c>
      <c r="B17" s="90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7" x14ac:dyDescent="0.25">
      <c r="A18" s="89" t="s">
        <v>13</v>
      </c>
      <c r="B18" s="90"/>
      <c r="C18" s="5">
        <v>13</v>
      </c>
      <c r="D18" s="5">
        <v>13</v>
      </c>
      <c r="E18" s="12">
        <v>0</v>
      </c>
      <c r="F18" s="12">
        <f t="shared" si="2"/>
        <v>0</v>
      </c>
      <c r="G18" s="9">
        <f t="shared" si="3"/>
        <v>100</v>
      </c>
    </row>
    <row r="19" spans="1:7" x14ac:dyDescent="0.25">
      <c r="A19" s="89" t="s">
        <v>12</v>
      </c>
      <c r="B19" s="90"/>
      <c r="C19" s="5">
        <v>12</v>
      </c>
      <c r="D19" s="5">
        <v>9</v>
      </c>
      <c r="E19" s="5">
        <v>3</v>
      </c>
      <c r="F19" s="5">
        <f t="shared" si="2"/>
        <v>0</v>
      </c>
      <c r="G19" s="9">
        <f t="shared" si="3"/>
        <v>100</v>
      </c>
    </row>
    <row r="20" spans="1:7" x14ac:dyDescent="0.25">
      <c r="A20" s="99" t="s">
        <v>11</v>
      </c>
      <c r="B20" s="100"/>
      <c r="C20" s="5">
        <v>31</v>
      </c>
      <c r="D20" s="5">
        <v>7</v>
      </c>
      <c r="E20" s="5">
        <v>24</v>
      </c>
      <c r="F20" s="5">
        <f t="shared" si="2"/>
        <v>0</v>
      </c>
      <c r="G20" s="9">
        <f t="shared" si="3"/>
        <v>100</v>
      </c>
    </row>
    <row r="21" spans="1:7" ht="15.75" thickBot="1" x14ac:dyDescent="0.3">
      <c r="A21" s="93" t="s">
        <v>4</v>
      </c>
      <c r="B21" s="94"/>
      <c r="C21" s="8">
        <f>SUM(C15:C20)</f>
        <v>88</v>
      </c>
      <c r="D21" s="8">
        <f>SUM(D15:D20)</f>
        <v>59</v>
      </c>
      <c r="E21" s="8">
        <f>SUM(E15:E20)</f>
        <v>29</v>
      </c>
      <c r="F21" s="7">
        <f t="shared" si="2"/>
        <v>0</v>
      </c>
      <c r="G21" s="11">
        <f t="shared" si="3"/>
        <v>100</v>
      </c>
    </row>
    <row r="22" spans="1:7" ht="15.75" thickBot="1" x14ac:dyDescent="0.3">
      <c r="A22" s="125" t="s">
        <v>10</v>
      </c>
      <c r="B22" s="125"/>
      <c r="C22" s="125"/>
      <c r="D22" s="125"/>
      <c r="E22" s="125"/>
      <c r="F22" s="125"/>
      <c r="G22" s="125"/>
    </row>
    <row r="23" spans="1:7" x14ac:dyDescent="0.25">
      <c r="A23" s="89" t="s">
        <v>9</v>
      </c>
      <c r="B23" s="90"/>
      <c r="C23" s="5">
        <v>7</v>
      </c>
      <c r="D23" s="91">
        <v>7</v>
      </c>
      <c r="E23" s="92"/>
      <c r="F23" s="5">
        <f>C23-D23</f>
        <v>0</v>
      </c>
      <c r="G23" s="9">
        <f t="shared" si="3"/>
        <v>100</v>
      </c>
    </row>
    <row r="24" spans="1:7" x14ac:dyDescent="0.25">
      <c r="A24" s="99" t="s">
        <v>8</v>
      </c>
      <c r="B24" s="100"/>
      <c r="C24" s="10">
        <v>5</v>
      </c>
      <c r="D24" s="77">
        <v>3</v>
      </c>
      <c r="E24" s="78"/>
      <c r="F24" s="5">
        <f>C24-D24</f>
        <v>2</v>
      </c>
      <c r="G24" s="9">
        <f>((D24+E24)/C24)*100</f>
        <v>60</v>
      </c>
    </row>
    <row r="25" spans="1:7" ht="15.75" thickBot="1" x14ac:dyDescent="0.3">
      <c r="A25" s="93" t="s">
        <v>4</v>
      </c>
      <c r="B25" s="94"/>
      <c r="C25" s="8">
        <f>SUM(C22:C24)</f>
        <v>12</v>
      </c>
      <c r="D25" s="103">
        <f>SUM(D23:E24)</f>
        <v>10</v>
      </c>
      <c r="E25" s="104"/>
      <c r="F25" s="7">
        <f>C25-D25</f>
        <v>2</v>
      </c>
      <c r="G25" s="6">
        <f>(D25/C25)*100</f>
        <v>83.333333333333343</v>
      </c>
    </row>
    <row r="26" spans="1:7" ht="19.5" thickBot="1" x14ac:dyDescent="0.3">
      <c r="A26" s="105" t="s">
        <v>3</v>
      </c>
      <c r="B26" s="105"/>
      <c r="C26" s="105"/>
      <c r="D26" s="105"/>
      <c r="E26" s="105"/>
      <c r="F26" s="105"/>
      <c r="G26" s="105"/>
    </row>
    <row r="27" spans="1:7" ht="15.75" x14ac:dyDescent="0.25">
      <c r="A27" s="106" t="s">
        <v>2</v>
      </c>
      <c r="B27" s="107"/>
      <c r="C27" s="4">
        <f>SUM(C25,C21,C13,C10,C7)</f>
        <v>790</v>
      </c>
      <c r="D27" s="108"/>
      <c r="E27" s="108"/>
      <c r="F27" s="108"/>
      <c r="G27" s="109"/>
    </row>
    <row r="28" spans="1:7" ht="15.75" x14ac:dyDescent="0.25">
      <c r="A28" s="110" t="s">
        <v>38</v>
      </c>
      <c r="B28" s="107"/>
      <c r="C28" s="4">
        <f>SUM(D7,D10,D13,D21,E21,D25)</f>
        <v>475</v>
      </c>
      <c r="D28" s="108"/>
      <c r="E28" s="108"/>
      <c r="F28" s="108"/>
      <c r="G28" s="109"/>
    </row>
    <row r="29" spans="1:7" ht="16.5" thickBot="1" x14ac:dyDescent="0.3">
      <c r="A29" s="110" t="s">
        <v>1</v>
      </c>
      <c r="B29" s="107"/>
      <c r="C29" s="4">
        <f>C27-C28</f>
        <v>315</v>
      </c>
      <c r="D29" s="108"/>
      <c r="E29" s="108"/>
      <c r="F29" s="108"/>
      <c r="G29" s="109"/>
    </row>
    <row r="30" spans="1:7" ht="15.75" thickBot="1" x14ac:dyDescent="0.3">
      <c r="A30" s="125" t="s">
        <v>7</v>
      </c>
      <c r="B30" s="125"/>
      <c r="C30" s="125"/>
      <c r="D30" s="125"/>
      <c r="E30" s="125"/>
      <c r="F30" s="125"/>
      <c r="G30" s="125"/>
    </row>
    <row r="31" spans="1:7" ht="15.75" x14ac:dyDescent="0.25">
      <c r="A31" s="102" t="s">
        <v>6</v>
      </c>
      <c r="B31" s="102"/>
      <c r="C31" s="33">
        <v>5</v>
      </c>
      <c r="D31" s="26"/>
      <c r="E31" s="27"/>
      <c r="F31" s="28"/>
      <c r="G31" s="29"/>
    </row>
    <row r="32" spans="1:7" ht="15.75" x14ac:dyDescent="0.25">
      <c r="A32" s="102" t="s">
        <v>5</v>
      </c>
      <c r="B32" s="102"/>
      <c r="C32" s="33">
        <v>29</v>
      </c>
      <c r="D32" s="30"/>
      <c r="E32" s="31"/>
      <c r="F32" s="32"/>
      <c r="G32" s="9"/>
    </row>
    <row r="33" spans="1:7" ht="15.75" x14ac:dyDescent="0.25">
      <c r="A33" s="102" t="s">
        <v>40</v>
      </c>
      <c r="B33" s="102"/>
      <c r="C33" s="33">
        <v>17</v>
      </c>
      <c r="D33" s="30"/>
      <c r="E33" s="31"/>
      <c r="F33" s="32"/>
      <c r="G33" s="9"/>
    </row>
    <row r="34" spans="1:7" ht="15.75" x14ac:dyDescent="0.25">
      <c r="A34" s="113" t="s">
        <v>41</v>
      </c>
      <c r="B34" s="113"/>
      <c r="C34" s="33">
        <v>3</v>
      </c>
      <c r="D34" s="30"/>
      <c r="E34" s="31"/>
      <c r="F34" s="32"/>
      <c r="G34" s="9"/>
    </row>
    <row r="35" spans="1:7" x14ac:dyDescent="0.25">
      <c r="A35" s="114" t="s">
        <v>0</v>
      </c>
      <c r="B35" s="114"/>
      <c r="C35" s="114"/>
      <c r="D35" s="115"/>
      <c r="E35" s="115"/>
      <c r="F35" s="115"/>
      <c r="G35" s="115"/>
    </row>
    <row r="36" spans="1:7" x14ac:dyDescent="0.25">
      <c r="A36" s="116" t="s">
        <v>50</v>
      </c>
      <c r="B36" s="116"/>
      <c r="C36" s="116"/>
      <c r="D36" s="116"/>
      <c r="E36" s="116"/>
      <c r="F36" s="116"/>
      <c r="G36" s="116"/>
    </row>
    <row r="37" spans="1:7" x14ac:dyDescent="0.25">
      <c r="A37" s="111" t="s">
        <v>42</v>
      </c>
      <c r="B37" s="111"/>
      <c r="C37" s="111"/>
      <c r="D37" s="111"/>
      <c r="E37" s="111"/>
      <c r="F37" s="111"/>
      <c r="G37" s="111"/>
    </row>
    <row r="38" spans="1:7" x14ac:dyDescent="0.25">
      <c r="A38" s="111" t="s">
        <v>43</v>
      </c>
      <c r="B38" s="111"/>
      <c r="C38" s="111"/>
      <c r="D38" s="111"/>
      <c r="E38" s="111"/>
      <c r="F38" s="111"/>
      <c r="G38" s="111"/>
    </row>
    <row r="39" spans="1:7" x14ac:dyDescent="0.25">
      <c r="A39" s="112" t="s">
        <v>39</v>
      </c>
      <c r="B39" s="112"/>
      <c r="C39" s="112"/>
      <c r="D39" s="112"/>
      <c r="E39" s="112"/>
      <c r="F39" s="112"/>
      <c r="G39" s="112"/>
    </row>
  </sheetData>
  <mergeCells count="54">
    <mergeCell ref="A38:G38"/>
    <mergeCell ref="A39:G39"/>
    <mergeCell ref="A32:B32"/>
    <mergeCell ref="A33:B33"/>
    <mergeCell ref="A34:B34"/>
    <mergeCell ref="A35:G35"/>
    <mergeCell ref="A36:G36"/>
    <mergeCell ref="A37:G37"/>
    <mergeCell ref="A31:B31"/>
    <mergeCell ref="A24:B24"/>
    <mergeCell ref="D24:E24"/>
    <mergeCell ref="A25:B25"/>
    <mergeCell ref="D25:E25"/>
    <mergeCell ref="A26:G26"/>
    <mergeCell ref="A27:B27"/>
    <mergeCell ref="D27:G27"/>
    <mergeCell ref="A28:B28"/>
    <mergeCell ref="D28:G28"/>
    <mergeCell ref="A29:B29"/>
    <mergeCell ref="D29:G29"/>
    <mergeCell ref="A30:G3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1:G1"/>
    <mergeCell ref="A2:B2"/>
    <mergeCell ref="C2:C3"/>
    <mergeCell ref="D2:E3"/>
    <mergeCell ref="F2:F3"/>
    <mergeCell ref="G2:G3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9"/>
  <sheetViews>
    <sheetView showGridLines="0" showRowColHeaders="0" topLeftCell="A13" zoomScale="160" zoomScaleNormal="160" workbookViewId="0">
      <selection activeCell="G34" sqref="G34"/>
    </sheetView>
  </sheetViews>
  <sheetFormatPr defaultColWidth="17.85546875" defaultRowHeight="15" x14ac:dyDescent="0.25"/>
  <cols>
    <col min="2" max="2" width="32.42578125" bestFit="1" customWidth="1"/>
    <col min="3" max="3" width="9.85546875" customWidth="1"/>
    <col min="4" max="4" width="9.7109375" bestFit="1" customWidth="1"/>
    <col min="5" max="5" width="6.28515625" bestFit="1" customWidth="1"/>
    <col min="6" max="6" width="6.140625" bestFit="1" customWidth="1"/>
    <col min="7" max="7" width="10.5703125" customWidth="1"/>
  </cols>
  <sheetData>
    <row r="1" spans="1:7" ht="19.5" thickBot="1" x14ac:dyDescent="0.3">
      <c r="A1" s="66" t="s">
        <v>36</v>
      </c>
      <c r="B1" s="66"/>
      <c r="C1" s="66"/>
      <c r="D1" s="66"/>
      <c r="E1" s="66"/>
      <c r="F1" s="66"/>
      <c r="G1" s="66"/>
    </row>
    <row r="2" spans="1:7" ht="15.75" customHeight="1" thickBot="1" x14ac:dyDescent="0.3">
      <c r="A2" s="117" t="s">
        <v>35</v>
      </c>
      <c r="B2" s="118"/>
      <c r="C2" s="119" t="s">
        <v>46</v>
      </c>
      <c r="D2" s="119" t="s">
        <v>47</v>
      </c>
      <c r="E2" s="119"/>
      <c r="F2" s="120" t="s">
        <v>48</v>
      </c>
      <c r="G2" s="122" t="s">
        <v>49</v>
      </c>
    </row>
    <row r="3" spans="1:7" ht="15.75" thickBot="1" x14ac:dyDescent="0.3">
      <c r="A3" s="39" t="s">
        <v>30</v>
      </c>
      <c r="B3" s="40" t="s">
        <v>29</v>
      </c>
      <c r="C3" s="119"/>
      <c r="D3" s="119"/>
      <c r="E3" s="119"/>
      <c r="F3" s="121"/>
      <c r="G3" s="122"/>
    </row>
    <row r="4" spans="1:7" x14ac:dyDescent="0.25">
      <c r="A4" s="79" t="s">
        <v>28</v>
      </c>
      <c r="B4" s="19" t="s">
        <v>27</v>
      </c>
      <c r="C4" s="5">
        <v>450</v>
      </c>
      <c r="D4" s="80">
        <v>302</v>
      </c>
      <c r="E4" s="81"/>
      <c r="F4" s="5">
        <f t="shared" ref="F4:F13" si="0">C4-D4</f>
        <v>148</v>
      </c>
      <c r="G4" s="9">
        <f t="shared" ref="G4:G13" si="1">(D4/C4)*100</f>
        <v>67.111111111111114</v>
      </c>
    </row>
    <row r="5" spans="1:7" x14ac:dyDescent="0.25">
      <c r="A5" s="79"/>
      <c r="B5" s="19" t="s">
        <v>26</v>
      </c>
      <c r="C5" s="5">
        <v>8</v>
      </c>
      <c r="D5" s="82">
        <v>3</v>
      </c>
      <c r="E5" s="83"/>
      <c r="F5" s="5">
        <f t="shared" si="0"/>
        <v>5</v>
      </c>
      <c r="G5" s="9">
        <f t="shared" si="1"/>
        <v>37.5</v>
      </c>
    </row>
    <row r="6" spans="1:7" x14ac:dyDescent="0.25">
      <c r="A6" s="74"/>
      <c r="B6" s="15" t="s">
        <v>25</v>
      </c>
      <c r="C6" s="5">
        <v>90</v>
      </c>
      <c r="D6" s="77">
        <v>11</v>
      </c>
      <c r="E6" s="78"/>
      <c r="F6" s="5">
        <f t="shared" si="0"/>
        <v>79</v>
      </c>
      <c r="G6" s="9">
        <f t="shared" si="1"/>
        <v>12.222222222222221</v>
      </c>
    </row>
    <row r="7" spans="1:7" x14ac:dyDescent="0.25">
      <c r="A7" s="84" t="s">
        <v>4</v>
      </c>
      <c r="B7" s="85"/>
      <c r="C7" s="7">
        <f>SUM(C4:C6)</f>
        <v>548</v>
      </c>
      <c r="D7" s="86">
        <f>SUM(D4:E6)</f>
        <v>316</v>
      </c>
      <c r="E7" s="87"/>
      <c r="F7" s="7">
        <f t="shared" si="0"/>
        <v>232</v>
      </c>
      <c r="G7" s="17">
        <f t="shared" si="1"/>
        <v>57.664233576642332</v>
      </c>
    </row>
    <row r="8" spans="1:7" x14ac:dyDescent="0.25">
      <c r="A8" s="73" t="s">
        <v>24</v>
      </c>
      <c r="B8" s="18" t="s">
        <v>23</v>
      </c>
      <c r="C8" s="5">
        <v>5</v>
      </c>
      <c r="D8" s="75">
        <v>2</v>
      </c>
      <c r="E8" s="76"/>
      <c r="F8" s="5">
        <f t="shared" si="0"/>
        <v>3</v>
      </c>
      <c r="G8" s="9">
        <f t="shared" si="1"/>
        <v>40</v>
      </c>
    </row>
    <row r="9" spans="1:7" x14ac:dyDescent="0.25">
      <c r="A9" s="74"/>
      <c r="B9" s="15" t="s">
        <v>22</v>
      </c>
      <c r="C9" s="5">
        <v>100</v>
      </c>
      <c r="D9" s="77">
        <v>39</v>
      </c>
      <c r="E9" s="78"/>
      <c r="F9" s="5">
        <f t="shared" si="0"/>
        <v>61</v>
      </c>
      <c r="G9" s="9">
        <f t="shared" si="1"/>
        <v>39</v>
      </c>
    </row>
    <row r="10" spans="1:7" x14ac:dyDescent="0.25">
      <c r="A10" s="85" t="s">
        <v>4</v>
      </c>
      <c r="B10" s="88"/>
      <c r="C10" s="7">
        <f>SUM(C8:C9)</f>
        <v>105</v>
      </c>
      <c r="D10" s="86">
        <f>SUM(D8:E9)</f>
        <v>41</v>
      </c>
      <c r="E10" s="87"/>
      <c r="F10" s="7">
        <f t="shared" si="0"/>
        <v>64</v>
      </c>
      <c r="G10" s="17">
        <f t="shared" si="1"/>
        <v>39.047619047619051</v>
      </c>
    </row>
    <row r="11" spans="1:7" x14ac:dyDescent="0.25">
      <c r="A11" s="73" t="s">
        <v>21</v>
      </c>
      <c r="B11" s="16" t="s">
        <v>20</v>
      </c>
      <c r="C11" s="5">
        <v>32</v>
      </c>
      <c r="D11" s="75">
        <v>11</v>
      </c>
      <c r="E11" s="76"/>
      <c r="F11" s="5">
        <f t="shared" si="0"/>
        <v>21</v>
      </c>
      <c r="G11" s="9">
        <f t="shared" si="1"/>
        <v>34.375</v>
      </c>
    </row>
    <row r="12" spans="1:7" x14ac:dyDescent="0.25">
      <c r="A12" s="74"/>
      <c r="B12" s="15" t="s">
        <v>19</v>
      </c>
      <c r="C12" s="5">
        <v>9</v>
      </c>
      <c r="D12" s="77">
        <v>9</v>
      </c>
      <c r="E12" s="78"/>
      <c r="F12" s="5">
        <v>0</v>
      </c>
      <c r="G12" s="9">
        <f t="shared" si="1"/>
        <v>100</v>
      </c>
    </row>
    <row r="13" spans="1:7" ht="15.75" thickBot="1" x14ac:dyDescent="0.3">
      <c r="A13" s="93" t="s">
        <v>4</v>
      </c>
      <c r="B13" s="94"/>
      <c r="C13" s="14">
        <f>SUM(C11:C12)</f>
        <v>41</v>
      </c>
      <c r="D13" s="95">
        <f>SUM(D11:E12)</f>
        <v>20</v>
      </c>
      <c r="E13" s="96"/>
      <c r="F13" s="14">
        <f t="shared" si="0"/>
        <v>21</v>
      </c>
      <c r="G13" s="13">
        <f t="shared" si="1"/>
        <v>48.780487804878049</v>
      </c>
    </row>
    <row r="14" spans="1:7" ht="23.25" thickBot="1" x14ac:dyDescent="0.3">
      <c r="A14" s="123" t="s">
        <v>18</v>
      </c>
      <c r="B14" s="124"/>
      <c r="C14" s="124"/>
      <c r="D14" s="38" t="s">
        <v>17</v>
      </c>
      <c r="E14" s="43" t="s">
        <v>16</v>
      </c>
      <c r="F14" s="44" t="s">
        <v>52</v>
      </c>
      <c r="G14" s="23"/>
    </row>
    <row r="15" spans="1:7" x14ac:dyDescent="0.25">
      <c r="A15" s="89" t="s">
        <v>37</v>
      </c>
      <c r="B15" s="90"/>
      <c r="C15" s="5">
        <v>20</v>
      </c>
      <c r="D15" s="5">
        <v>19</v>
      </c>
      <c r="E15" s="5">
        <v>1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89" t="s">
        <v>15</v>
      </c>
      <c r="B16" s="90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7" x14ac:dyDescent="0.25">
      <c r="A17" s="89" t="s">
        <v>14</v>
      </c>
      <c r="B17" s="90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7" x14ac:dyDescent="0.25">
      <c r="A18" s="89" t="s">
        <v>13</v>
      </c>
      <c r="B18" s="90"/>
      <c r="C18" s="5">
        <v>13</v>
      </c>
      <c r="D18" s="5">
        <v>13</v>
      </c>
      <c r="E18" s="12">
        <v>0</v>
      </c>
      <c r="F18" s="12">
        <f t="shared" si="2"/>
        <v>0</v>
      </c>
      <c r="G18" s="9">
        <f t="shared" si="3"/>
        <v>100</v>
      </c>
    </row>
    <row r="19" spans="1:7" x14ac:dyDescent="0.25">
      <c r="A19" s="89" t="s">
        <v>12</v>
      </c>
      <c r="B19" s="90"/>
      <c r="C19" s="5">
        <v>12</v>
      </c>
      <c r="D19" s="5">
        <v>10</v>
      </c>
      <c r="E19" s="5">
        <v>1</v>
      </c>
      <c r="F19" s="5">
        <f t="shared" si="2"/>
        <v>1</v>
      </c>
      <c r="G19" s="9">
        <f t="shared" si="3"/>
        <v>91.666666666666657</v>
      </c>
    </row>
    <row r="20" spans="1:7" x14ac:dyDescent="0.25">
      <c r="A20" s="99" t="s">
        <v>11</v>
      </c>
      <c r="B20" s="100"/>
      <c r="C20" s="5">
        <v>31</v>
      </c>
      <c r="D20" s="5">
        <v>7</v>
      </c>
      <c r="E20" s="5">
        <v>23</v>
      </c>
      <c r="F20" s="5">
        <f t="shared" si="2"/>
        <v>1</v>
      </c>
      <c r="G20" s="9">
        <f t="shared" si="3"/>
        <v>96.774193548387103</v>
      </c>
    </row>
    <row r="21" spans="1:7" ht="15.75" thickBot="1" x14ac:dyDescent="0.3">
      <c r="A21" s="93" t="s">
        <v>4</v>
      </c>
      <c r="B21" s="94"/>
      <c r="C21" s="8">
        <f>SUM(C15:C20)</f>
        <v>88</v>
      </c>
      <c r="D21" s="8">
        <f>SUM(D15:D20)</f>
        <v>60</v>
      </c>
      <c r="E21" s="8">
        <f>SUM(E15:E20)</f>
        <v>26</v>
      </c>
      <c r="F21" s="7">
        <f t="shared" si="2"/>
        <v>2</v>
      </c>
      <c r="G21" s="11">
        <f t="shared" si="3"/>
        <v>97.727272727272734</v>
      </c>
    </row>
    <row r="22" spans="1:7" ht="15.75" thickBot="1" x14ac:dyDescent="0.3">
      <c r="A22" s="125" t="s">
        <v>10</v>
      </c>
      <c r="B22" s="125"/>
      <c r="C22" s="125"/>
      <c r="D22" s="125"/>
      <c r="E22" s="125"/>
      <c r="F22" s="125"/>
      <c r="G22" s="125"/>
    </row>
    <row r="23" spans="1:7" x14ac:dyDescent="0.25">
      <c r="A23" s="89" t="s">
        <v>9</v>
      </c>
      <c r="B23" s="90"/>
      <c r="C23" s="5">
        <v>7</v>
      </c>
      <c r="D23" s="91">
        <v>7</v>
      </c>
      <c r="E23" s="92"/>
      <c r="F23" s="5">
        <f>C23-D23</f>
        <v>0</v>
      </c>
      <c r="G23" s="9">
        <f t="shared" si="3"/>
        <v>100</v>
      </c>
    </row>
    <row r="24" spans="1:7" x14ac:dyDescent="0.25">
      <c r="A24" s="99" t="s">
        <v>8</v>
      </c>
      <c r="B24" s="100"/>
      <c r="C24" s="10">
        <v>5</v>
      </c>
      <c r="D24" s="77">
        <v>3</v>
      </c>
      <c r="E24" s="78"/>
      <c r="F24" s="5">
        <f>C24-D24</f>
        <v>2</v>
      </c>
      <c r="G24" s="9">
        <f>((D24+E24)/C24)*100</f>
        <v>60</v>
      </c>
    </row>
    <row r="25" spans="1:7" ht="15.75" thickBot="1" x14ac:dyDescent="0.3">
      <c r="A25" s="93" t="s">
        <v>4</v>
      </c>
      <c r="B25" s="94"/>
      <c r="C25" s="8">
        <f>SUM(C22:C24)</f>
        <v>12</v>
      </c>
      <c r="D25" s="103">
        <f>SUM(D23:E24)</f>
        <v>10</v>
      </c>
      <c r="E25" s="104"/>
      <c r="F25" s="7">
        <f>C25-D25</f>
        <v>2</v>
      </c>
      <c r="G25" s="6">
        <f>(D25/C25)*100</f>
        <v>83.333333333333343</v>
      </c>
    </row>
    <row r="26" spans="1:7" ht="19.5" thickBot="1" x14ac:dyDescent="0.3">
      <c r="A26" s="105" t="s">
        <v>3</v>
      </c>
      <c r="B26" s="105"/>
      <c r="C26" s="105"/>
      <c r="D26" s="105"/>
      <c r="E26" s="105"/>
      <c r="F26" s="105"/>
      <c r="G26" s="105"/>
    </row>
    <row r="27" spans="1:7" ht="15.75" x14ac:dyDescent="0.25">
      <c r="A27" s="106" t="s">
        <v>2</v>
      </c>
      <c r="B27" s="107"/>
      <c r="C27" s="4">
        <f>SUM(C25,C21,C13,C10,C7)</f>
        <v>794</v>
      </c>
      <c r="D27" s="108"/>
      <c r="E27" s="108"/>
      <c r="F27" s="108"/>
      <c r="G27" s="109"/>
    </row>
    <row r="28" spans="1:7" ht="15.75" x14ac:dyDescent="0.25">
      <c r="A28" s="110" t="s">
        <v>38</v>
      </c>
      <c r="B28" s="107"/>
      <c r="C28" s="4">
        <f>SUM(D7,D10,D13,D21,E21,D25)</f>
        <v>473</v>
      </c>
      <c r="D28" s="108"/>
      <c r="E28" s="108"/>
      <c r="F28" s="108"/>
      <c r="G28" s="109"/>
    </row>
    <row r="29" spans="1:7" ht="16.5" thickBot="1" x14ac:dyDescent="0.3">
      <c r="A29" s="110" t="s">
        <v>1</v>
      </c>
      <c r="B29" s="107"/>
      <c r="C29" s="4">
        <f>C27-C28</f>
        <v>321</v>
      </c>
      <c r="D29" s="108"/>
      <c r="E29" s="108"/>
      <c r="F29" s="108"/>
      <c r="G29" s="109"/>
    </row>
    <row r="30" spans="1:7" ht="15.75" thickBot="1" x14ac:dyDescent="0.3">
      <c r="A30" s="125" t="s">
        <v>7</v>
      </c>
      <c r="B30" s="125"/>
      <c r="C30" s="125"/>
      <c r="D30" s="125"/>
      <c r="E30" s="125"/>
      <c r="F30" s="125"/>
      <c r="G30" s="125"/>
    </row>
    <row r="31" spans="1:7" ht="15.75" x14ac:dyDescent="0.25">
      <c r="A31" s="102" t="s">
        <v>6</v>
      </c>
      <c r="B31" s="102"/>
      <c r="C31" s="33">
        <v>5</v>
      </c>
      <c r="D31" s="26"/>
      <c r="E31" s="27"/>
      <c r="F31" s="28"/>
      <c r="G31" s="29"/>
    </row>
    <row r="32" spans="1:7" ht="15.75" x14ac:dyDescent="0.25">
      <c r="A32" s="102" t="s">
        <v>5</v>
      </c>
      <c r="B32" s="102"/>
      <c r="C32" s="33">
        <v>26</v>
      </c>
      <c r="D32" s="30"/>
      <c r="E32" s="31"/>
      <c r="F32" s="32"/>
      <c r="G32" s="9"/>
    </row>
    <row r="33" spans="1:7" ht="15.75" x14ac:dyDescent="0.25">
      <c r="A33" s="102" t="s">
        <v>40</v>
      </c>
      <c r="B33" s="102"/>
      <c r="C33" s="33">
        <v>16</v>
      </c>
      <c r="D33" s="30"/>
      <c r="E33" s="31"/>
      <c r="F33" s="32"/>
      <c r="G33" s="9"/>
    </row>
    <row r="34" spans="1:7" ht="15.75" x14ac:dyDescent="0.25">
      <c r="A34" s="113" t="s">
        <v>41</v>
      </c>
      <c r="B34" s="113"/>
      <c r="C34" s="33">
        <v>3</v>
      </c>
      <c r="D34" s="30"/>
      <c r="E34" s="31"/>
      <c r="F34" s="32"/>
      <c r="G34" s="9"/>
    </row>
    <row r="35" spans="1:7" x14ac:dyDescent="0.25">
      <c r="A35" s="114" t="s">
        <v>0</v>
      </c>
      <c r="B35" s="114"/>
      <c r="C35" s="114"/>
      <c r="D35" s="115"/>
      <c r="E35" s="115"/>
      <c r="F35" s="115"/>
      <c r="G35" s="115"/>
    </row>
    <row r="36" spans="1:7" ht="25.5" customHeight="1" x14ac:dyDescent="0.25">
      <c r="A36" s="116" t="s">
        <v>51</v>
      </c>
      <c r="B36" s="116"/>
      <c r="C36" s="116"/>
      <c r="D36" s="116"/>
      <c r="E36" s="116"/>
      <c r="F36" s="116"/>
      <c r="G36" s="116"/>
    </row>
    <row r="37" spans="1:7" x14ac:dyDescent="0.25">
      <c r="A37" s="111" t="s">
        <v>42</v>
      </c>
      <c r="B37" s="111"/>
      <c r="C37" s="111"/>
      <c r="D37" s="111"/>
      <c r="E37" s="111"/>
      <c r="F37" s="111"/>
      <c r="G37" s="111"/>
    </row>
    <row r="38" spans="1:7" x14ac:dyDescent="0.25">
      <c r="A38" s="111" t="s">
        <v>43</v>
      </c>
      <c r="B38" s="111"/>
      <c r="C38" s="111"/>
      <c r="D38" s="111"/>
      <c r="E38" s="111"/>
      <c r="F38" s="111"/>
      <c r="G38" s="111"/>
    </row>
    <row r="39" spans="1:7" x14ac:dyDescent="0.25">
      <c r="A39" s="112" t="s">
        <v>39</v>
      </c>
      <c r="B39" s="112"/>
      <c r="C39" s="112"/>
      <c r="D39" s="112"/>
      <c r="E39" s="112"/>
      <c r="F39" s="112"/>
      <c r="G39" s="112"/>
    </row>
  </sheetData>
  <mergeCells count="54">
    <mergeCell ref="A1:G1"/>
    <mergeCell ref="A2:B2"/>
    <mergeCell ref="C2:C3"/>
    <mergeCell ref="D2:E3"/>
    <mergeCell ref="F2:F3"/>
    <mergeCell ref="G2:G3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31:B31"/>
    <mergeCell ref="A24:B24"/>
    <mergeCell ref="D24:E24"/>
    <mergeCell ref="A25:B25"/>
    <mergeCell ref="D25:E25"/>
    <mergeCell ref="A26:G26"/>
    <mergeCell ref="A27:B27"/>
    <mergeCell ref="D27:G27"/>
    <mergeCell ref="A28:B28"/>
    <mergeCell ref="D28:G28"/>
    <mergeCell ref="A29:B29"/>
    <mergeCell ref="D29:G29"/>
    <mergeCell ref="A30:G30"/>
    <mergeCell ref="A38:G38"/>
    <mergeCell ref="A39:G39"/>
    <mergeCell ref="A32:B32"/>
    <mergeCell ref="A33:B33"/>
    <mergeCell ref="A34:B34"/>
    <mergeCell ref="A35:G35"/>
    <mergeCell ref="A36:G36"/>
    <mergeCell ref="A37:G37"/>
  </mergeCells>
  <pageMargins left="0.19685039370078741" right="0.19685039370078741" top="0.39370078740157483" bottom="0.3937007874015748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8"/>
  <sheetViews>
    <sheetView zoomScale="80" zoomScaleNormal="80" zoomScaleSheetLayoutView="90" workbookViewId="0">
      <selection activeCell="I22" sqref="I22"/>
    </sheetView>
  </sheetViews>
  <sheetFormatPr defaultRowHeight="15" x14ac:dyDescent="0.25"/>
  <cols>
    <col min="1" max="1" width="7.42578125" bestFit="1" customWidth="1"/>
    <col min="2" max="2" width="44" customWidth="1"/>
    <col min="3" max="3" width="10.140625" bestFit="1" customWidth="1"/>
    <col min="4" max="4" width="13.85546875" customWidth="1"/>
    <col min="5" max="5" width="9.7109375" customWidth="1"/>
    <col min="6" max="6" width="8.42578125" bestFit="1" customWidth="1"/>
    <col min="7" max="7" width="8.7109375" customWidth="1"/>
  </cols>
  <sheetData>
    <row r="1" spans="1:7" ht="19.5" thickBot="1" x14ac:dyDescent="0.3">
      <c r="A1" s="66" t="s">
        <v>36</v>
      </c>
      <c r="B1" s="66"/>
      <c r="C1" s="66"/>
      <c r="D1" s="66"/>
      <c r="E1" s="66"/>
      <c r="F1" s="66"/>
      <c r="G1" s="66"/>
    </row>
    <row r="2" spans="1:7" ht="15.75" customHeight="1" thickBot="1" x14ac:dyDescent="0.3">
      <c r="A2" s="117" t="s">
        <v>35</v>
      </c>
      <c r="B2" s="118"/>
      <c r="C2" s="119" t="s">
        <v>46</v>
      </c>
      <c r="D2" s="119" t="s">
        <v>47</v>
      </c>
      <c r="E2" s="119"/>
      <c r="F2" s="120" t="s">
        <v>48</v>
      </c>
      <c r="G2" s="122" t="s">
        <v>49</v>
      </c>
    </row>
    <row r="3" spans="1:7" ht="15.75" thickBot="1" x14ac:dyDescent="0.3">
      <c r="A3" s="53" t="s">
        <v>30</v>
      </c>
      <c r="B3" s="40" t="s">
        <v>29</v>
      </c>
      <c r="C3" s="119"/>
      <c r="D3" s="119"/>
      <c r="E3" s="119"/>
      <c r="F3" s="121"/>
      <c r="G3" s="122"/>
    </row>
    <row r="4" spans="1:7" x14ac:dyDescent="0.25">
      <c r="A4" s="79" t="s">
        <v>28</v>
      </c>
      <c r="B4" s="19" t="s">
        <v>27</v>
      </c>
      <c r="C4" s="5">
        <v>450</v>
      </c>
      <c r="D4" s="80">
        <v>299</v>
      </c>
      <c r="E4" s="81"/>
      <c r="F4" s="5">
        <f t="shared" ref="F4:F13" si="0">C4-D4</f>
        <v>151</v>
      </c>
      <c r="G4" s="54">
        <f t="shared" ref="G4:G13" si="1">(D4/C4)*100</f>
        <v>66.444444444444443</v>
      </c>
    </row>
    <row r="5" spans="1:7" x14ac:dyDescent="0.25">
      <c r="A5" s="79"/>
      <c r="B5" s="19" t="s">
        <v>26</v>
      </c>
      <c r="C5" s="5">
        <v>8</v>
      </c>
      <c r="D5" s="82">
        <v>2</v>
      </c>
      <c r="E5" s="83"/>
      <c r="F5" s="5">
        <f t="shared" si="0"/>
        <v>6</v>
      </c>
      <c r="G5" s="54">
        <f t="shared" si="1"/>
        <v>25</v>
      </c>
    </row>
    <row r="6" spans="1:7" x14ac:dyDescent="0.25">
      <c r="A6" s="74"/>
      <c r="B6" s="15" t="s">
        <v>25</v>
      </c>
      <c r="C6" s="5">
        <v>90</v>
      </c>
      <c r="D6" s="77">
        <v>9</v>
      </c>
      <c r="E6" s="78"/>
      <c r="F6" s="5">
        <f t="shared" si="0"/>
        <v>81</v>
      </c>
      <c r="G6" s="54">
        <f t="shared" si="1"/>
        <v>10</v>
      </c>
    </row>
    <row r="7" spans="1:7" x14ac:dyDescent="0.25">
      <c r="A7" s="84" t="s">
        <v>4</v>
      </c>
      <c r="B7" s="85"/>
      <c r="C7" s="7">
        <f>SUM(C4:C6)</f>
        <v>548</v>
      </c>
      <c r="D7" s="86">
        <f>SUM(D4:E6)</f>
        <v>310</v>
      </c>
      <c r="E7" s="87"/>
      <c r="F7" s="7">
        <f t="shared" si="0"/>
        <v>238</v>
      </c>
      <c r="G7" s="17">
        <f t="shared" si="1"/>
        <v>56.569343065693431</v>
      </c>
    </row>
    <row r="8" spans="1:7" x14ac:dyDescent="0.25">
      <c r="A8" s="73" t="s">
        <v>24</v>
      </c>
      <c r="B8" s="18" t="s">
        <v>23</v>
      </c>
      <c r="C8" s="5">
        <v>5</v>
      </c>
      <c r="D8" s="75">
        <v>2</v>
      </c>
      <c r="E8" s="76"/>
      <c r="F8" s="5">
        <f t="shared" si="0"/>
        <v>3</v>
      </c>
      <c r="G8" s="54">
        <f t="shared" si="1"/>
        <v>40</v>
      </c>
    </row>
    <row r="9" spans="1:7" x14ac:dyDescent="0.25">
      <c r="A9" s="74"/>
      <c r="B9" s="15" t="s">
        <v>22</v>
      </c>
      <c r="C9" s="5">
        <v>100</v>
      </c>
      <c r="D9" s="77">
        <v>36</v>
      </c>
      <c r="E9" s="78"/>
      <c r="F9" s="5">
        <f t="shared" si="0"/>
        <v>64</v>
      </c>
      <c r="G9" s="54">
        <f t="shared" si="1"/>
        <v>36</v>
      </c>
    </row>
    <row r="10" spans="1:7" x14ac:dyDescent="0.25">
      <c r="A10" s="85" t="s">
        <v>4</v>
      </c>
      <c r="B10" s="88"/>
      <c r="C10" s="7">
        <f>SUM(C8:C9)</f>
        <v>105</v>
      </c>
      <c r="D10" s="86">
        <f>SUM(D8:E9)</f>
        <v>38</v>
      </c>
      <c r="E10" s="87"/>
      <c r="F10" s="7">
        <f t="shared" si="0"/>
        <v>67</v>
      </c>
      <c r="G10" s="17">
        <f t="shared" si="1"/>
        <v>36.19047619047619</v>
      </c>
    </row>
    <row r="11" spans="1:7" x14ac:dyDescent="0.25">
      <c r="A11" s="73" t="s">
        <v>21</v>
      </c>
      <c r="B11" s="18" t="s">
        <v>20</v>
      </c>
      <c r="C11" s="5">
        <v>22</v>
      </c>
      <c r="D11" s="75">
        <v>11</v>
      </c>
      <c r="E11" s="76"/>
      <c r="F11" s="5">
        <f t="shared" si="0"/>
        <v>11</v>
      </c>
      <c r="G11" s="54">
        <f t="shared" si="1"/>
        <v>50</v>
      </c>
    </row>
    <row r="12" spans="1:7" x14ac:dyDescent="0.25">
      <c r="A12" s="74"/>
      <c r="B12" s="15" t="s">
        <v>19</v>
      </c>
      <c r="C12" s="5">
        <v>9</v>
      </c>
      <c r="D12" s="77">
        <v>9</v>
      </c>
      <c r="E12" s="78"/>
      <c r="F12" s="5">
        <v>0</v>
      </c>
      <c r="G12" s="54">
        <f t="shared" si="1"/>
        <v>100</v>
      </c>
    </row>
    <row r="13" spans="1:7" ht="15.75" thickBot="1" x14ac:dyDescent="0.3">
      <c r="A13" s="93" t="s">
        <v>4</v>
      </c>
      <c r="B13" s="94"/>
      <c r="C13" s="14">
        <f>SUM(C11:C12)</f>
        <v>31</v>
      </c>
      <c r="D13" s="95">
        <f>SUM(D11:E12)</f>
        <v>20</v>
      </c>
      <c r="E13" s="96"/>
      <c r="F13" s="14">
        <f t="shared" si="0"/>
        <v>11</v>
      </c>
      <c r="G13" s="13">
        <f t="shared" si="1"/>
        <v>64.516129032258064</v>
      </c>
    </row>
    <row r="14" spans="1:7" ht="23.25" thickBot="1" x14ac:dyDescent="0.3">
      <c r="A14" s="123" t="s">
        <v>18</v>
      </c>
      <c r="B14" s="124"/>
      <c r="C14" s="124"/>
      <c r="D14" s="51" t="s">
        <v>17</v>
      </c>
      <c r="E14" s="43" t="s">
        <v>16</v>
      </c>
      <c r="F14" s="55" t="s">
        <v>52</v>
      </c>
      <c r="G14" s="52"/>
    </row>
    <row r="15" spans="1:7" x14ac:dyDescent="0.25">
      <c r="A15" s="126" t="s">
        <v>37</v>
      </c>
      <c r="B15" s="90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54">
        <f t="shared" ref="G15:G23" si="3">((D15+E15)/C15)*100</f>
        <v>100</v>
      </c>
    </row>
    <row r="16" spans="1:7" x14ac:dyDescent="0.25">
      <c r="A16" s="126" t="s">
        <v>15</v>
      </c>
      <c r="B16" s="90"/>
      <c r="C16" s="5">
        <v>1</v>
      </c>
      <c r="D16" s="5">
        <v>1</v>
      </c>
      <c r="E16" s="5">
        <v>0</v>
      </c>
      <c r="F16" s="5">
        <f t="shared" si="2"/>
        <v>0</v>
      </c>
      <c r="G16" s="54">
        <f t="shared" si="3"/>
        <v>100</v>
      </c>
    </row>
    <row r="17" spans="1:9" x14ac:dyDescent="0.25">
      <c r="A17" s="126" t="s">
        <v>14</v>
      </c>
      <c r="B17" s="90"/>
      <c r="C17" s="5">
        <v>11</v>
      </c>
      <c r="D17" s="5">
        <v>10</v>
      </c>
      <c r="E17" s="5">
        <v>0</v>
      </c>
      <c r="F17" s="5">
        <f t="shared" si="2"/>
        <v>1</v>
      </c>
      <c r="G17" s="54">
        <f t="shared" si="3"/>
        <v>90.909090909090907</v>
      </c>
    </row>
    <row r="18" spans="1:9" x14ac:dyDescent="0.25">
      <c r="A18" s="126" t="s">
        <v>13</v>
      </c>
      <c r="B18" s="90"/>
      <c r="C18" s="5">
        <v>13</v>
      </c>
      <c r="D18" s="5">
        <v>13</v>
      </c>
      <c r="E18" s="5">
        <v>0</v>
      </c>
      <c r="F18" s="5">
        <f t="shared" si="2"/>
        <v>0</v>
      </c>
      <c r="G18" s="54">
        <f t="shared" si="3"/>
        <v>100</v>
      </c>
    </row>
    <row r="19" spans="1:9" x14ac:dyDescent="0.25">
      <c r="A19" s="126" t="s">
        <v>12</v>
      </c>
      <c r="B19" s="90"/>
      <c r="C19" s="5">
        <v>12</v>
      </c>
      <c r="D19" s="5">
        <v>11</v>
      </c>
      <c r="E19" s="5">
        <v>0</v>
      </c>
      <c r="F19" s="5">
        <f t="shared" si="2"/>
        <v>1</v>
      </c>
      <c r="G19" s="54">
        <f t="shared" si="3"/>
        <v>91.666666666666657</v>
      </c>
    </row>
    <row r="20" spans="1:9" x14ac:dyDescent="0.25">
      <c r="A20" s="99" t="s">
        <v>11</v>
      </c>
      <c r="B20" s="100"/>
      <c r="C20" s="5">
        <v>31</v>
      </c>
      <c r="D20" s="5">
        <v>7</v>
      </c>
      <c r="E20" s="5">
        <v>23</v>
      </c>
      <c r="F20" s="5">
        <f t="shared" si="2"/>
        <v>1</v>
      </c>
      <c r="G20" s="54">
        <f t="shared" si="3"/>
        <v>96.774193548387103</v>
      </c>
    </row>
    <row r="21" spans="1:9" ht="15.75" thickBot="1" x14ac:dyDescent="0.3">
      <c r="A21" s="93" t="s">
        <v>4</v>
      </c>
      <c r="B21" s="94"/>
      <c r="C21" s="8">
        <f>SUM(C15:C20)</f>
        <v>88</v>
      </c>
      <c r="D21" s="8">
        <f>SUM(D15:D20)</f>
        <v>62</v>
      </c>
      <c r="E21" s="8">
        <f>SUM(E15:E20)</f>
        <v>23</v>
      </c>
      <c r="F21" s="7">
        <f t="shared" si="2"/>
        <v>3</v>
      </c>
      <c r="G21" s="11">
        <f t="shared" si="3"/>
        <v>96.590909090909093</v>
      </c>
      <c r="I21">
        <f>D21+E21+F21</f>
        <v>88</v>
      </c>
    </row>
    <row r="22" spans="1:9" ht="15.75" thickBot="1" x14ac:dyDescent="0.3">
      <c r="A22" s="125" t="s">
        <v>10</v>
      </c>
      <c r="B22" s="125"/>
      <c r="C22" s="125"/>
      <c r="D22" s="125"/>
      <c r="E22" s="125"/>
      <c r="F22" s="125"/>
      <c r="G22" s="125"/>
    </row>
    <row r="23" spans="1:9" x14ac:dyDescent="0.25">
      <c r="A23" s="126" t="s">
        <v>9</v>
      </c>
      <c r="B23" s="90"/>
      <c r="C23" s="5">
        <v>7</v>
      </c>
      <c r="D23" s="91">
        <v>7</v>
      </c>
      <c r="E23" s="92"/>
      <c r="F23" s="5">
        <f>C23-D23</f>
        <v>0</v>
      </c>
      <c r="G23" s="54">
        <f t="shared" si="3"/>
        <v>100</v>
      </c>
    </row>
    <row r="24" spans="1:9" x14ac:dyDescent="0.25">
      <c r="A24" s="99" t="s">
        <v>8</v>
      </c>
      <c r="B24" s="100"/>
      <c r="C24" s="10">
        <v>5</v>
      </c>
      <c r="D24" s="77">
        <v>3</v>
      </c>
      <c r="E24" s="78"/>
      <c r="F24" s="5">
        <f>C24-D24</f>
        <v>2</v>
      </c>
      <c r="G24" s="54">
        <f>((D24+E24)/C24)*100</f>
        <v>60</v>
      </c>
    </row>
    <row r="25" spans="1:9" ht="15.75" thickBot="1" x14ac:dyDescent="0.3">
      <c r="A25" s="93" t="s">
        <v>4</v>
      </c>
      <c r="B25" s="94"/>
      <c r="C25" s="8">
        <f>SUM(C22:C24)</f>
        <v>12</v>
      </c>
      <c r="D25" s="103">
        <f>SUM(D23:E24)</f>
        <v>10</v>
      </c>
      <c r="E25" s="104"/>
      <c r="F25" s="7">
        <f>C25-D25</f>
        <v>2</v>
      </c>
      <c r="G25" s="6">
        <f>(D25/C25)*100</f>
        <v>83.333333333333343</v>
      </c>
    </row>
    <row r="26" spans="1:9" ht="19.5" thickBot="1" x14ac:dyDescent="0.3">
      <c r="A26" s="105" t="s">
        <v>3</v>
      </c>
      <c r="B26" s="105"/>
      <c r="C26" s="105"/>
      <c r="D26" s="105"/>
      <c r="E26" s="105"/>
      <c r="F26" s="105"/>
      <c r="G26" s="105"/>
    </row>
    <row r="27" spans="1:9" ht="15.75" x14ac:dyDescent="0.25">
      <c r="A27" s="110" t="s">
        <v>2</v>
      </c>
      <c r="B27" s="130"/>
      <c r="C27" s="4">
        <f>SUM(C25,C21,C13,C10,C7)</f>
        <v>784</v>
      </c>
      <c r="D27" s="108"/>
      <c r="E27" s="108"/>
      <c r="F27" s="108"/>
      <c r="G27" s="109"/>
    </row>
    <row r="28" spans="1:9" ht="15.75" x14ac:dyDescent="0.25">
      <c r="A28" s="110" t="s">
        <v>53</v>
      </c>
      <c r="B28" s="130"/>
      <c r="C28" s="4">
        <f>SUM(D7,D10,D13,D21,E21,D25)</f>
        <v>463</v>
      </c>
      <c r="D28" s="108"/>
      <c r="E28" s="108"/>
      <c r="F28" s="108"/>
      <c r="G28" s="109"/>
    </row>
    <row r="29" spans="1:9" ht="16.5" thickBot="1" x14ac:dyDescent="0.3">
      <c r="A29" s="110" t="s">
        <v>1</v>
      </c>
      <c r="B29" s="130"/>
      <c r="C29" s="4">
        <f>C27-C28</f>
        <v>321</v>
      </c>
      <c r="D29" s="108"/>
      <c r="E29" s="108"/>
      <c r="F29" s="108"/>
      <c r="G29" s="109"/>
    </row>
    <row r="30" spans="1:9" ht="15.75" thickBot="1" x14ac:dyDescent="0.3">
      <c r="A30" s="125" t="s">
        <v>7</v>
      </c>
      <c r="B30" s="125"/>
      <c r="C30" s="125"/>
      <c r="D30" s="125"/>
      <c r="E30" s="125"/>
      <c r="F30" s="125"/>
      <c r="G30" s="125"/>
    </row>
    <row r="31" spans="1:9" ht="15.75" x14ac:dyDescent="0.25">
      <c r="A31" s="129" t="s">
        <v>6</v>
      </c>
      <c r="B31" s="129"/>
      <c r="C31" s="33">
        <v>5</v>
      </c>
      <c r="D31" s="56"/>
      <c r="E31" s="57"/>
      <c r="F31" s="28"/>
      <c r="G31" s="29"/>
    </row>
    <row r="32" spans="1:9" ht="15.75" x14ac:dyDescent="0.25">
      <c r="A32" s="127" t="s">
        <v>5</v>
      </c>
      <c r="B32" s="127"/>
      <c r="C32" s="58">
        <v>39</v>
      </c>
      <c r="D32" s="59"/>
      <c r="E32" s="60"/>
      <c r="F32" s="61"/>
      <c r="G32" s="62"/>
    </row>
    <row r="33" spans="1:7" x14ac:dyDescent="0.25">
      <c r="A33" s="112" t="s">
        <v>39</v>
      </c>
      <c r="B33" s="112"/>
      <c r="C33" s="112"/>
      <c r="D33" s="112"/>
      <c r="E33" s="112"/>
      <c r="F33" s="112"/>
      <c r="G33" s="112"/>
    </row>
    <row r="34" spans="1:7" ht="28.5" customHeight="1" x14ac:dyDescent="0.25">
      <c r="A34" s="128" t="s">
        <v>54</v>
      </c>
      <c r="B34" s="128"/>
      <c r="C34" s="128"/>
      <c r="D34" s="128"/>
      <c r="E34" s="128"/>
      <c r="F34" s="128"/>
      <c r="G34" s="128"/>
    </row>
    <row r="36" spans="1:7" ht="34.5" customHeight="1" x14ac:dyDescent="0.25"/>
    <row r="37" spans="1:7" ht="15" customHeight="1" x14ac:dyDescent="0.25"/>
    <row r="38" spans="1:7" ht="15" customHeight="1" x14ac:dyDescent="0.25"/>
  </sheetData>
  <mergeCells count="49">
    <mergeCell ref="A32:B32"/>
    <mergeCell ref="A33:G33"/>
    <mergeCell ref="A34:G34"/>
    <mergeCell ref="A31:B31"/>
    <mergeCell ref="A24:B24"/>
    <mergeCell ref="D24:E24"/>
    <mergeCell ref="A25:B25"/>
    <mergeCell ref="D25:E25"/>
    <mergeCell ref="A26:G26"/>
    <mergeCell ref="A27:B27"/>
    <mergeCell ref="D27:G27"/>
    <mergeCell ref="A28:B28"/>
    <mergeCell ref="D28:G28"/>
    <mergeCell ref="A29:B29"/>
    <mergeCell ref="D29:G29"/>
    <mergeCell ref="A30:G3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1:G1"/>
    <mergeCell ref="A2:B2"/>
    <mergeCell ref="C2:C3"/>
    <mergeCell ref="D2:E3"/>
    <mergeCell ref="F2:F3"/>
    <mergeCell ref="G2:G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4"/>
  <sheetViews>
    <sheetView tabSelected="1" zoomScale="118" zoomScaleNormal="118" workbookViewId="0">
      <selection sqref="A1:G1"/>
    </sheetView>
  </sheetViews>
  <sheetFormatPr defaultRowHeight="15" x14ac:dyDescent="0.25"/>
  <cols>
    <col min="1" max="1" width="7.42578125" bestFit="1" customWidth="1"/>
    <col min="2" max="2" width="38.140625" customWidth="1"/>
    <col min="3" max="3" width="10.140625" bestFit="1" customWidth="1"/>
    <col min="4" max="4" width="14" bestFit="1" customWidth="1"/>
    <col min="5" max="5" width="9" bestFit="1" customWidth="1"/>
    <col min="6" max="6" width="6.28515625" bestFit="1" customWidth="1"/>
    <col min="7" max="7" width="8.7109375" customWidth="1"/>
  </cols>
  <sheetData>
    <row r="1" spans="1:7" ht="19.5" thickBot="1" x14ac:dyDescent="0.3">
      <c r="A1" s="66" t="s">
        <v>36</v>
      </c>
      <c r="B1" s="66"/>
      <c r="C1" s="66"/>
      <c r="D1" s="66"/>
      <c r="E1" s="66"/>
      <c r="F1" s="66"/>
      <c r="G1" s="66"/>
    </row>
    <row r="2" spans="1:7" ht="15.75" customHeight="1" thickBot="1" x14ac:dyDescent="0.3">
      <c r="A2" s="131" t="s">
        <v>35</v>
      </c>
      <c r="B2" s="132"/>
      <c r="C2" s="119" t="s">
        <v>58</v>
      </c>
      <c r="D2" s="119" t="s">
        <v>57</v>
      </c>
      <c r="E2" s="119"/>
      <c r="F2" s="120" t="s">
        <v>56</v>
      </c>
      <c r="G2" s="122" t="s">
        <v>55</v>
      </c>
    </row>
    <row r="3" spans="1:7" ht="15.75" thickBot="1" x14ac:dyDescent="0.3">
      <c r="A3" s="64" t="s">
        <v>30</v>
      </c>
      <c r="B3" s="65" t="s">
        <v>29</v>
      </c>
      <c r="C3" s="119"/>
      <c r="D3" s="119"/>
      <c r="E3" s="119"/>
      <c r="F3" s="121"/>
      <c r="G3" s="122"/>
    </row>
    <row r="4" spans="1:7" x14ac:dyDescent="0.25">
      <c r="A4" s="79" t="s">
        <v>28</v>
      </c>
      <c r="B4" s="19" t="s">
        <v>27</v>
      </c>
      <c r="C4" s="5">
        <v>450</v>
      </c>
      <c r="D4" s="80">
        <v>299</v>
      </c>
      <c r="E4" s="81"/>
      <c r="F4" s="5">
        <f t="shared" ref="F4:F13" si="0">C4-D4</f>
        <v>151</v>
      </c>
      <c r="G4" s="9">
        <f t="shared" ref="G4:G13" si="1">(D4/C4)*100</f>
        <v>66.444444444444443</v>
      </c>
    </row>
    <row r="5" spans="1:7" x14ac:dyDescent="0.25">
      <c r="A5" s="79"/>
      <c r="B5" s="19" t="s">
        <v>26</v>
      </c>
      <c r="C5" s="5">
        <v>8</v>
      </c>
      <c r="D5" s="82">
        <v>2</v>
      </c>
      <c r="E5" s="83"/>
      <c r="F5" s="5">
        <f t="shared" si="0"/>
        <v>6</v>
      </c>
      <c r="G5" s="9">
        <f t="shared" si="1"/>
        <v>25</v>
      </c>
    </row>
    <row r="6" spans="1:7" ht="15.75" thickBot="1" x14ac:dyDescent="0.3">
      <c r="A6" s="79"/>
      <c r="B6" s="19" t="s">
        <v>25</v>
      </c>
      <c r="C6" s="5">
        <v>90</v>
      </c>
      <c r="D6" s="133">
        <v>9</v>
      </c>
      <c r="E6" s="134"/>
      <c r="F6" s="5">
        <f t="shared" si="0"/>
        <v>81</v>
      </c>
      <c r="G6" s="9">
        <f t="shared" si="1"/>
        <v>10</v>
      </c>
    </row>
    <row r="7" spans="1:7" ht="15.75" thickBot="1" x14ac:dyDescent="0.3">
      <c r="A7" s="135" t="s">
        <v>4</v>
      </c>
      <c r="B7" s="136"/>
      <c r="C7" s="45">
        <f>SUM(C4:C6)</f>
        <v>548</v>
      </c>
      <c r="D7" s="137">
        <f>SUM(D4:E6)</f>
        <v>310</v>
      </c>
      <c r="E7" s="138"/>
      <c r="F7" s="45">
        <f t="shared" si="0"/>
        <v>238</v>
      </c>
      <c r="G7" s="63">
        <f t="shared" si="1"/>
        <v>56.569343065693431</v>
      </c>
    </row>
    <row r="8" spans="1:7" x14ac:dyDescent="0.25">
      <c r="A8" s="79" t="s">
        <v>24</v>
      </c>
      <c r="B8" s="19" t="s">
        <v>23</v>
      </c>
      <c r="C8" s="5">
        <v>5</v>
      </c>
      <c r="D8" s="133">
        <v>2</v>
      </c>
      <c r="E8" s="134"/>
      <c r="F8" s="5">
        <f t="shared" si="0"/>
        <v>3</v>
      </c>
      <c r="G8" s="9">
        <f t="shared" si="1"/>
        <v>40</v>
      </c>
    </row>
    <row r="9" spans="1:7" ht="15.75" thickBot="1" x14ac:dyDescent="0.3">
      <c r="A9" s="79"/>
      <c r="B9" s="19" t="s">
        <v>22</v>
      </c>
      <c r="C9" s="5">
        <v>100</v>
      </c>
      <c r="D9" s="133">
        <v>36</v>
      </c>
      <c r="E9" s="134"/>
      <c r="F9" s="5">
        <f t="shared" si="0"/>
        <v>64</v>
      </c>
      <c r="G9" s="9">
        <f t="shared" si="1"/>
        <v>36</v>
      </c>
    </row>
    <row r="10" spans="1:7" ht="15.75" thickBot="1" x14ac:dyDescent="0.3">
      <c r="A10" s="136" t="s">
        <v>4</v>
      </c>
      <c r="B10" s="139"/>
      <c r="C10" s="45">
        <f>SUM(C8:C9)</f>
        <v>105</v>
      </c>
      <c r="D10" s="137">
        <f>SUM(D8:E9)</f>
        <v>38</v>
      </c>
      <c r="E10" s="138"/>
      <c r="F10" s="45">
        <f t="shared" si="0"/>
        <v>67</v>
      </c>
      <c r="G10" s="63">
        <f t="shared" si="1"/>
        <v>36.19047619047619</v>
      </c>
    </row>
    <row r="11" spans="1:7" x14ac:dyDescent="0.25">
      <c r="A11" s="79" t="s">
        <v>21</v>
      </c>
      <c r="B11" s="46" t="s">
        <v>20</v>
      </c>
      <c r="C11" s="5">
        <v>22</v>
      </c>
      <c r="D11" s="133">
        <v>11</v>
      </c>
      <c r="E11" s="134"/>
      <c r="F11" s="5">
        <f t="shared" si="0"/>
        <v>11</v>
      </c>
      <c r="G11" s="9">
        <f t="shared" si="1"/>
        <v>50</v>
      </c>
    </row>
    <row r="12" spans="1:7" ht="15.75" thickBot="1" x14ac:dyDescent="0.3">
      <c r="A12" s="79"/>
      <c r="B12" s="19" t="s">
        <v>19</v>
      </c>
      <c r="C12" s="5">
        <v>9</v>
      </c>
      <c r="D12" s="133">
        <v>9</v>
      </c>
      <c r="E12" s="134"/>
      <c r="F12" s="5">
        <v>0</v>
      </c>
      <c r="G12" s="9">
        <f t="shared" si="1"/>
        <v>100</v>
      </c>
    </row>
    <row r="13" spans="1:7" ht="15.75" thickBot="1" x14ac:dyDescent="0.3">
      <c r="A13" s="136" t="s">
        <v>4</v>
      </c>
      <c r="B13" s="139"/>
      <c r="C13" s="45">
        <f>SUM(C11:C12)</f>
        <v>31</v>
      </c>
      <c r="D13" s="137">
        <f>SUM(D11:E12)</f>
        <v>20</v>
      </c>
      <c r="E13" s="138"/>
      <c r="F13" s="45">
        <f t="shared" si="0"/>
        <v>11</v>
      </c>
      <c r="G13" s="63">
        <f t="shared" si="1"/>
        <v>64.516129032258064</v>
      </c>
    </row>
    <row r="14" spans="1:7" ht="23.25" thickBot="1" x14ac:dyDescent="0.3">
      <c r="A14" s="140" t="s">
        <v>18</v>
      </c>
      <c r="B14" s="141"/>
      <c r="C14" s="141"/>
      <c r="D14" s="47" t="s">
        <v>17</v>
      </c>
      <c r="E14" s="48" t="s">
        <v>16</v>
      </c>
      <c r="F14" s="49" t="s">
        <v>52</v>
      </c>
      <c r="G14" s="50"/>
    </row>
    <row r="15" spans="1:7" x14ac:dyDescent="0.25">
      <c r="A15" s="89" t="s">
        <v>37</v>
      </c>
      <c r="B15" s="90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89" t="s">
        <v>15</v>
      </c>
      <c r="B16" s="90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7" x14ac:dyDescent="0.25">
      <c r="A17" s="89" t="s">
        <v>14</v>
      </c>
      <c r="B17" s="90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7" x14ac:dyDescent="0.25">
      <c r="A18" s="89" t="s">
        <v>13</v>
      </c>
      <c r="B18" s="90"/>
      <c r="C18" s="5">
        <v>13</v>
      </c>
      <c r="D18" s="5">
        <v>13</v>
      </c>
      <c r="E18" s="12">
        <v>0</v>
      </c>
      <c r="F18" s="12">
        <f t="shared" si="2"/>
        <v>0</v>
      </c>
      <c r="G18" s="9">
        <f t="shared" si="3"/>
        <v>100</v>
      </c>
    </row>
    <row r="19" spans="1:7" x14ac:dyDescent="0.25">
      <c r="A19" s="89" t="s">
        <v>12</v>
      </c>
      <c r="B19" s="90"/>
      <c r="C19" s="5">
        <v>12</v>
      </c>
      <c r="D19" s="5">
        <v>9</v>
      </c>
      <c r="E19" s="5">
        <v>2</v>
      </c>
      <c r="F19" s="5">
        <f t="shared" si="2"/>
        <v>1</v>
      </c>
      <c r="G19" s="9">
        <f t="shared" si="3"/>
        <v>91.666666666666657</v>
      </c>
    </row>
    <row r="20" spans="1:7" x14ac:dyDescent="0.25">
      <c r="A20" s="99" t="s">
        <v>11</v>
      </c>
      <c r="B20" s="100"/>
      <c r="C20" s="5">
        <v>31</v>
      </c>
      <c r="D20" s="5">
        <v>7</v>
      </c>
      <c r="E20" s="5">
        <v>23</v>
      </c>
      <c r="F20" s="5">
        <f t="shared" si="2"/>
        <v>1</v>
      </c>
      <c r="G20" s="9">
        <f t="shared" si="3"/>
        <v>96.774193548387103</v>
      </c>
    </row>
    <row r="21" spans="1:7" ht="15.75" thickBot="1" x14ac:dyDescent="0.3">
      <c r="A21" s="93" t="s">
        <v>4</v>
      </c>
      <c r="B21" s="94"/>
      <c r="C21" s="8">
        <f>SUM(C15:C20)</f>
        <v>88</v>
      </c>
      <c r="D21" s="8">
        <f>SUM(D15:D20)</f>
        <v>61</v>
      </c>
      <c r="E21" s="8">
        <f>SUM(E15:E20)</f>
        <v>25</v>
      </c>
      <c r="F21" s="7">
        <f t="shared" si="2"/>
        <v>2</v>
      </c>
      <c r="G21" s="11">
        <f t="shared" si="3"/>
        <v>97.727272727272734</v>
      </c>
    </row>
    <row r="22" spans="1:7" ht="15.75" thickBot="1" x14ac:dyDescent="0.3">
      <c r="A22" s="125" t="s">
        <v>10</v>
      </c>
      <c r="B22" s="125"/>
      <c r="C22" s="125"/>
      <c r="D22" s="125"/>
      <c r="E22" s="125"/>
      <c r="F22" s="125"/>
      <c r="G22" s="125"/>
    </row>
    <row r="23" spans="1:7" x14ac:dyDescent="0.25">
      <c r="A23" s="89" t="s">
        <v>9</v>
      </c>
      <c r="B23" s="90"/>
      <c r="C23" s="5">
        <v>7</v>
      </c>
      <c r="D23" s="91">
        <v>7</v>
      </c>
      <c r="E23" s="92"/>
      <c r="F23" s="5">
        <f>C23-D23</f>
        <v>0</v>
      </c>
      <c r="G23" s="9">
        <f t="shared" si="3"/>
        <v>100</v>
      </c>
    </row>
    <row r="24" spans="1:7" x14ac:dyDescent="0.25">
      <c r="A24" s="99" t="s">
        <v>8</v>
      </c>
      <c r="B24" s="100"/>
      <c r="C24" s="10">
        <v>5</v>
      </c>
      <c r="D24" s="77">
        <v>3</v>
      </c>
      <c r="E24" s="78"/>
      <c r="F24" s="5">
        <f>C24-D24</f>
        <v>2</v>
      </c>
      <c r="G24" s="9">
        <f>((D24+E24)/C24)*100</f>
        <v>60</v>
      </c>
    </row>
    <row r="25" spans="1:7" ht="15.75" thickBot="1" x14ac:dyDescent="0.3">
      <c r="A25" s="93" t="s">
        <v>4</v>
      </c>
      <c r="B25" s="94"/>
      <c r="C25" s="8">
        <f>SUM(C22:C24)</f>
        <v>12</v>
      </c>
      <c r="D25" s="103">
        <f>SUM(D23:E24)</f>
        <v>10</v>
      </c>
      <c r="E25" s="104"/>
      <c r="F25" s="7">
        <f>C25-D25</f>
        <v>2</v>
      </c>
      <c r="G25" s="6">
        <f>(D25/C25)*100</f>
        <v>83.333333333333343</v>
      </c>
    </row>
    <row r="26" spans="1:7" ht="19.5" thickBot="1" x14ac:dyDescent="0.3">
      <c r="A26" s="105" t="s">
        <v>3</v>
      </c>
      <c r="B26" s="105"/>
      <c r="C26" s="105"/>
      <c r="D26" s="105"/>
      <c r="E26" s="105"/>
      <c r="F26" s="105"/>
      <c r="G26" s="105"/>
    </row>
    <row r="27" spans="1:7" ht="15.75" x14ac:dyDescent="0.25">
      <c r="A27" s="106" t="s">
        <v>2</v>
      </c>
      <c r="B27" s="107"/>
      <c r="C27" s="4">
        <f>SUM(C25,C21,C13,C10,C7)</f>
        <v>784</v>
      </c>
      <c r="D27" s="108"/>
      <c r="E27" s="108"/>
      <c r="F27" s="108"/>
      <c r="G27" s="109"/>
    </row>
    <row r="28" spans="1:7" ht="15.75" x14ac:dyDescent="0.25">
      <c r="A28" s="110" t="s">
        <v>53</v>
      </c>
      <c r="B28" s="107"/>
      <c r="C28" s="4">
        <f>SUM(D7,D10,D13,D21,E21,D25)</f>
        <v>464</v>
      </c>
      <c r="D28" s="108"/>
      <c r="E28" s="108"/>
      <c r="F28" s="108"/>
      <c r="G28" s="109"/>
    </row>
    <row r="29" spans="1:7" ht="16.5" thickBot="1" x14ac:dyDescent="0.3">
      <c r="A29" s="110" t="s">
        <v>1</v>
      </c>
      <c r="B29" s="107"/>
      <c r="C29" s="4">
        <f>C27-C28</f>
        <v>320</v>
      </c>
      <c r="D29" s="108"/>
      <c r="E29" s="108"/>
      <c r="F29" s="108"/>
      <c r="G29" s="109"/>
    </row>
    <row r="30" spans="1:7" ht="15.75" thickBot="1" x14ac:dyDescent="0.3">
      <c r="A30" s="125" t="s">
        <v>7</v>
      </c>
      <c r="B30" s="125"/>
      <c r="C30" s="125"/>
      <c r="D30" s="125"/>
      <c r="E30" s="125"/>
      <c r="F30" s="125"/>
      <c r="G30" s="125"/>
    </row>
    <row r="31" spans="1:7" ht="15.75" x14ac:dyDescent="0.25">
      <c r="A31" s="102" t="s">
        <v>6</v>
      </c>
      <c r="B31" s="102"/>
      <c r="C31" s="33">
        <v>5</v>
      </c>
      <c r="D31" s="26"/>
      <c r="E31" s="27"/>
      <c r="F31" s="28"/>
      <c r="G31" s="29"/>
    </row>
    <row r="32" spans="1:7" ht="15.75" x14ac:dyDescent="0.25">
      <c r="A32" s="102" t="s">
        <v>5</v>
      </c>
      <c r="B32" s="102"/>
      <c r="C32" s="33">
        <v>39</v>
      </c>
      <c r="D32" s="30"/>
      <c r="E32" s="31"/>
      <c r="F32" s="32"/>
      <c r="G32" s="9"/>
    </row>
    <row r="33" spans="1:7" x14ac:dyDescent="0.25">
      <c r="A33" s="114" t="s">
        <v>0</v>
      </c>
      <c r="B33" s="114"/>
      <c r="C33" s="114"/>
      <c r="D33" s="115"/>
      <c r="E33" s="115"/>
      <c r="F33" s="115"/>
      <c r="G33" s="115"/>
    </row>
    <row r="34" spans="1:7" x14ac:dyDescent="0.25">
      <c r="A34" s="112" t="s">
        <v>39</v>
      </c>
      <c r="B34" s="112"/>
      <c r="C34" s="112"/>
      <c r="D34" s="112"/>
      <c r="E34" s="112"/>
      <c r="F34" s="112"/>
      <c r="G34" s="112"/>
    </row>
  </sheetData>
  <mergeCells count="49">
    <mergeCell ref="A34:G34"/>
    <mergeCell ref="A32:B32"/>
    <mergeCell ref="A33:G33"/>
    <mergeCell ref="A31:B31"/>
    <mergeCell ref="A24:B24"/>
    <mergeCell ref="D24:E24"/>
    <mergeCell ref="A25:B25"/>
    <mergeCell ref="D25:E25"/>
    <mergeCell ref="A26:G26"/>
    <mergeCell ref="A27:B27"/>
    <mergeCell ref="D27:G27"/>
    <mergeCell ref="A28:B28"/>
    <mergeCell ref="D28:G28"/>
    <mergeCell ref="A29:B29"/>
    <mergeCell ref="D29:G29"/>
    <mergeCell ref="A30:G3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1:G1"/>
    <mergeCell ref="A2:B2"/>
    <mergeCell ref="C2:C3"/>
    <mergeCell ref="D2:E3"/>
    <mergeCell ref="F2:F3"/>
    <mergeCell ref="G2:G3"/>
  </mergeCells>
  <pageMargins left="0.511811024" right="0.511811024" top="0.78740157499999996" bottom="0.78740157499999996" header="0.31496062000000002" footer="0.31496062000000002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JANEIRO</vt:lpstr>
      <vt:lpstr>FEVEREIRO</vt:lpstr>
      <vt:lpstr>MARÇO</vt:lpstr>
      <vt:lpstr>ABRIL</vt:lpstr>
      <vt:lpstr>MAIO</vt:lpstr>
      <vt:lpstr>JUNHO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Cláudio Cherem</cp:lastModifiedBy>
  <cp:lastPrinted>2019-07-15T17:00:45Z</cp:lastPrinted>
  <dcterms:created xsi:type="dcterms:W3CDTF">2013-04-15T20:13:49Z</dcterms:created>
  <dcterms:modified xsi:type="dcterms:W3CDTF">2019-08-01T18:57:35Z</dcterms:modified>
</cp:coreProperties>
</file>