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8 TABELAS AGO\"/>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N206" i="1" l="1"/>
  <c r="M206" i="1"/>
  <c r="L204" i="1"/>
  <c r="L202" i="1"/>
  <c r="K202" i="1" s="1"/>
  <c r="L196" i="1"/>
  <c r="L194" i="1"/>
  <c r="L192" i="1"/>
  <c r="L206" i="1" s="1"/>
  <c r="L188" i="1"/>
  <c r="K188" i="1"/>
  <c r="L186" i="1"/>
  <c r="K186" i="1" s="1"/>
  <c r="L184" i="1"/>
  <c r="L180" i="1"/>
  <c r="K180" i="1"/>
  <c r="L178" i="1"/>
  <c r="K178" i="1" s="1"/>
  <c r="K192" i="1" l="1"/>
  <c r="N166" i="1" l="1"/>
  <c r="M166" i="1"/>
  <c r="L164" i="1"/>
  <c r="K164" i="1" s="1"/>
  <c r="L162" i="1"/>
  <c r="K162" i="1" s="1"/>
  <c r="L160" i="1"/>
  <c r="K160" i="1" s="1"/>
  <c r="L158" i="1"/>
  <c r="K158" i="1"/>
  <c r="L156" i="1"/>
  <c r="K156" i="1" s="1"/>
  <c r="L154" i="1"/>
  <c r="K154" i="1"/>
  <c r="L152" i="1"/>
  <c r="K152" i="1" s="1"/>
  <c r="L148" i="1"/>
  <c r="K148" i="1" s="1"/>
  <c r="L146" i="1"/>
  <c r="L144" i="1"/>
  <c r="K144" i="1" s="1"/>
  <c r="N135" i="1" l="1"/>
  <c r="M135" i="1"/>
  <c r="L133" i="1"/>
  <c r="K133" i="1" s="1"/>
  <c r="L131" i="1"/>
  <c r="K131" i="1" s="1"/>
  <c r="L127" i="1"/>
  <c r="K127" i="1"/>
  <c r="L125" i="1"/>
  <c r="K125" i="1" s="1"/>
  <c r="L123" i="1"/>
  <c r="K123" i="1" s="1"/>
  <c r="L119" i="1"/>
  <c r="K119" i="1" s="1"/>
  <c r="L117" i="1"/>
  <c r="K117" i="1" s="1"/>
  <c r="L113" i="1"/>
  <c r="K113" i="1" s="1"/>
  <c r="L107" i="1"/>
  <c r="K107" i="1" s="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<sst xmlns="http://schemas.openxmlformats.org/spreadsheetml/2006/main" count="730" uniqueCount="294">
  <si>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</si>
  <si>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</si>
  <si>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</si>
  <si>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</si>
  <si>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</si>
  <si>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</si>
  <si>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</si>
  <si>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</si>
  <si>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</si>
  <si>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</si>
  <si>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</si>
  <si>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</si>
  <si>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</si>
  <si>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</si>
  <si>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</si>
  <si>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</si>
  <si>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</si>
  <si>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</si>
  <si>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</si>
  <si>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</si>
  <si>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</si>
  <si>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</si>
  <si>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</si>
  <si>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</si>
  <si>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</si>
  <si>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</si>
  <si>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</si>
  <si>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</si>
  <si>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</si>
  <si>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</si>
  <si>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</si>
  <si>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</si>
  <si>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</si>
  <si>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</si>
  <si>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</si>
  <si>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</si>
  <si>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</si>
  <si>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</si>
  <si>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</si>
  <si>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</si>
  <si>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</si>
  <si>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</si>
  <si>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</si>
  <si>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</si>
  <si>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</si>
  <si>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</si>
  <si>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</si>
  <si>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</si>
  <si>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</si>
  <si>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</si>
  <si>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</si>
  <si>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</si>
  <si>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</si>
  <si>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</si>
  <si>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</si>
  <si>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</si>
  <si>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</si>
  <si>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</si>
  <si>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</si>
  <si>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</si>
  <si>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</si>
  <si>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</si>
  <si>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</si>
  <si>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</si>
  <si>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</si>
  <si>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</si>
  <si>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</si>
  <si>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</si>
  <si>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</si>
  <si>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</si>
  <si>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</si>
  <si>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</si>
  <si>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</si>
  <si>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</si>
  <si>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</si>
  <si>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</si>
  <si>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</si>
  <si>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</si>
  <si>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</si>
  <si>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</si>
  <si>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</si>
  <si>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</si>
  <si>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</si>
  <si>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</si>
  <si>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</si>
  <si>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</si>
  <si>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</si>
  <si>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</si>
  <si>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</si>
  <si>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</si>
  <si>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</si>
  <si>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</si>
  <si>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</si>
  <si>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</si>
  <si>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</si>
  <si>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</si>
  <si>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</si>
  <si>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</si>
  <si>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</si>
  <si>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</si>
  <si>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</si>
  <si>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</si>
  <si>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</si>
  <si>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</si>
  <si>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</si>
  <si>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</si>
  <si>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</si>
  <si>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</si>
  <si>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</si>
  <si>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</si>
  <si>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</si>
  <si>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</si>
  <si>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</si>
  <si>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</si>
  <si>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</si>
  <si>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</si>
  <si>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</si>
  <si>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</si>
  <si>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</si>
  <si>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</si>
  <si>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</si>
  <si>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</si>
  <si>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</si>
  <si>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</si>
  <si>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</si>
  <si>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</si>
  <si>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</si>
  <si>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</si>
  <si>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</si>
  <si>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</si>
  <si>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</si>
  <si>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</si>
  <si>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</si>
  <si>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</si>
  <si>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</si>
  <si>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</si>
  <si>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</si>
  <si>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</si>
  <si>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</si>
  <si>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</si>
  <si>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</si>
  <si>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</si>
  <si>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</si>
  <si>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</si>
  <si>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</si>
  <si>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</si>
  <si>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</si>
  <si>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</si>
  <si>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</si>
  <si>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</si>
  <si>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</si>
  <si>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</si>
  <si>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</si>
  <si>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</si>
  <si>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</si>
  <si>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</si>
  <si>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</si>
  <si>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</si>
  <si>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</si>
  <si>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</si>
  <si>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</si>
  <si>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</si>
  <si>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</si>
  <si>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</si>
  <si>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</si>
  <si>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</si>
  <si>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</si>
  <si>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</si>
  <si>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</si>
  <si>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</si>
  <si>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</si>
  <si>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</si>
  <si>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</si>
  <si>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</si>
  <si>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</si>
  <si>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</si>
  <si>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</si>
  <si>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</si>
  <si>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</si>
  <si>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</si>
  <si>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</si>
  <si>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</si>
  <si>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</si>
  <si>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</si>
  <si>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</si>
  <si>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</si>
  <si>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</si>
  <si>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</si>
  <si>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</si>
  <si>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</si>
  <si>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</si>
  <si>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</si>
  <si>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</si>
  <si>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</si>
  <si>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</si>
  <si>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</si>
  <si>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</si>
  <si>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</si>
  <si>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</si>
  <si>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</si>
  <si>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</si>
  <si>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</si>
  <si>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</si>
  <si>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</si>
  <si>
    <t>Mês: Julho / 2017</t>
  </si>
  <si>
    <t>01/7 a 31/7</t>
  </si>
  <si>
    <t>Marco Aurélio Souza da Silva  (Auditor/CMG-ASS) e Vanessa dos Santos (Auditora/SNI-ASS).</t>
  </si>
  <si>
    <t>04/7</t>
  </si>
  <si>
    <t>2ª Reunião Técnica da Rede - INDICON</t>
  </si>
  <si>
    <t>Celso Guerini (DPE/CPRO), Leonardo Manzoni ( DIN/CDMA) e Najla Saida Fain (DMU/CODR/DIVI 5).</t>
  </si>
  <si>
    <t>07 a 31/7</t>
  </si>
  <si>
    <t>Estatística e Econometria utilizando o software R – Módulo Avançado</t>
  </si>
  <si>
    <t>Prof. Dr. André Alves Portela Santos</t>
  </si>
  <si>
    <t>Alessandro Marcon de Souza (DIN/CDMA), Antonio Felipe Oliveira Rodrigues (DLC/CAJU/DIVI 5), Edimeia Liliani Schnitzler (DMU/COPR/DIVI 8), Evandro José da Silva Prado (DCE/CEST/DIVI 5), Leonardo Manzoni (DIN/CDMA), Rafael Galvão de Souza (DAE/CAOP/DIVI 4)  e Silvio Bhering Sallum (DMU/CGEM/DIVI 3).</t>
  </si>
  <si>
    <t>10 a 14/7</t>
  </si>
  <si>
    <t>Estatística e Econometria utilizando o software R – Módulo Básico</t>
  </si>
  <si>
    <t>10 a 28/7</t>
  </si>
  <si>
    <t>Excel Avançado - Turma 2</t>
  </si>
  <si>
    <t>13 a 14/7</t>
  </si>
  <si>
    <t>Congresso Catarinense de Recursos Humanos 2017</t>
  </si>
  <si>
    <t>Andrea Régis (DGP/CGEP/DREP), Cristiane de Souza Reginatto (DGP/CGEP), Cristiano Reis Mählmann (DGP/CGEP) e Joceline Coelho (DGP/CGEP/DREP).</t>
  </si>
  <si>
    <t>20/7</t>
  </si>
  <si>
    <t>Licicon Café</t>
  </si>
  <si>
    <t>Fernanda Niehues Faustino (DAF/CLIC).</t>
  </si>
  <si>
    <t>21 a 22/7</t>
  </si>
  <si>
    <t>Dimensionamento de Pavimentos Rodoviários e Urbanos</t>
  </si>
  <si>
    <t>Prof. José Leomar Fernandes Júnior, PhD.</t>
  </si>
  <si>
    <t>Felipe Augusto Tavares de Carvalho Sales (DLC/COSE/DIVI 2) e Debora Borim da Silva (DLC/COSE/DIVI 2).</t>
  </si>
  <si>
    <t>24 e 25/7</t>
  </si>
  <si>
    <t>Licitações com Formação e Habilitação de Pregoeiros e Equipe de Apoio</t>
  </si>
  <si>
    <t>São José/SC</t>
  </si>
  <si>
    <t>Christiano Augusto Apocalypse Rodrigues (DAF/CLIC).</t>
  </si>
  <si>
    <t>25 e 26/7</t>
  </si>
  <si>
    <t>Estatuto das Empresas Estatais – Lei Nº 13.303/16</t>
  </si>
  <si>
    <t>AFCE</t>
  </si>
  <si>
    <t>Auditor Federal de Finanças e Controle Marcelo Pontes Vianna</t>
  </si>
  <si>
    <t>25 a 28/7</t>
  </si>
  <si>
    <t>29º Feira Internacional da Indústria Elétrica,Eletrônica,Energia e Iluminação</t>
  </si>
  <si>
    <t>Aldo Hartke (DGPA/CENG).</t>
  </si>
  <si>
    <t>26 a 28/7</t>
  </si>
  <si>
    <t>Workshop - Plano de negócio para gestão de sistemas e serviços públicos de abastecimento de água e esgotamento sanitário concedidos</t>
  </si>
  <si>
    <t>Eng. Luiz Alberto Duarte, Consultoria Notus</t>
  </si>
  <si>
    <t>Rodrigo Duarte Silva (DLC/COSE/DIVI 3).</t>
  </si>
  <si>
    <t>Mês: Agosto / 2017</t>
  </si>
  <si>
    <t>01/8 a 31/8</t>
  </si>
  <si>
    <t>Doutorado UFSC</t>
  </si>
  <si>
    <t>AFC Vanessa dos Santos - 4508920 ( Auditora/SNI-ASS).</t>
  </si>
  <si>
    <t>AFC Alex Lemos Kravchychyn ( SEG/COAS/DIED) e AFC Gilceia Schmitz Michelz da Cunha (SEG/CCDP/DICO).</t>
  </si>
  <si>
    <t>Mestrado Acadêmico em Ciência Jurídica - UNIVALI</t>
  </si>
  <si>
    <t>AFC Ana Sophia Besen Hillesheim (GAC/Julio Cesar Garcia/ASGC).</t>
  </si>
  <si>
    <t>2 a 4/8</t>
  </si>
  <si>
    <t>Seminário Nacional de Estudos Avançados sobre Terceirização na Administração Pública</t>
  </si>
  <si>
    <t>AUC Hilario Noldin Filho - 4505263 (DAF/CINF) e AFC Lúcia Regina Humeres - 4504178  (DAF/CINF/DSOC).</t>
  </si>
  <si>
    <t>3 e 4/8</t>
  </si>
  <si>
    <t>Encontro Nacional do IRB - Região Centro Oeste</t>
  </si>
  <si>
    <t>Palestrante convidado AFC Wallace da Silva Pereira - 4507258 (DIN/CDMA):   "FPE – Fluxo de Processo Eletrônico”.</t>
  </si>
  <si>
    <t>11/8</t>
  </si>
  <si>
    <t>2º Seminário Catarinense de Perícia Contábil</t>
  </si>
  <si>
    <t>AFC Kliwer Schmitt - 4508165 (DAP/COAP I/DIVI 1).</t>
  </si>
  <si>
    <t>15 a 17/8</t>
  </si>
  <si>
    <t>III Encontro Estadual de Gestores Municipais de Convênios e I Seminário Estadual de Arquitetura e Engenharia no Setor Público</t>
  </si>
  <si>
    <t>Palestrante convidado AFC Alysson Mattje (DGPA/CENG): "Controle na gestão contratual e na fscalização do objeto" e AFC Pedro Jorge Rocha de Oliveira - 4504755 (DLC/COSE/DIVI 3): "Tipos de Projetos e seus Conteúdos" e "Elaboração de Orçamento de Obras Públicas".</t>
  </si>
  <si>
    <t>20 a 26/8</t>
  </si>
  <si>
    <t>Inteligência Aplicada ao Controle Externo - Rede InfoContas</t>
  </si>
  <si>
    <t>Cuiabá/MT</t>
  </si>
  <si>
    <t>AFC Alessandro Marinho de Albuquerque - 4511409 (DGCE/NIE).</t>
  </si>
  <si>
    <t>21 a 23/8</t>
  </si>
  <si>
    <t>IV Seminário Brasileiro de Obras Públicas - Gestão de Riscos e Controles nas Contratações de Obras de Obras Públicas</t>
  </si>
  <si>
    <t>AFC Igor Guadagnin - 4511450 (DLC/COSE/DIVI 3) e AFC Matheus Lapolli Brighenti - 4511417 (DLC/COSE/DIVI 3) .</t>
  </si>
  <si>
    <t>22/8</t>
  </si>
  <si>
    <t>Seminário sobre Limpeza Urbana e Destinação Final de Resíduo Sólido</t>
  </si>
  <si>
    <t>Lista dos participantes no SIAP (salas de treinamento do ICON).</t>
  </si>
  <si>
    <t>24/8</t>
  </si>
  <si>
    <t>Workshop - Licitações e Contratos - AMMVI</t>
  </si>
  <si>
    <t>Blumenau/SC</t>
  </si>
  <si>
    <t>AFC Geraldo José Gomes - 4504542 (DLC/CAJU/DIVI 6).</t>
  </si>
  <si>
    <t>29/8</t>
  </si>
  <si>
    <t>Atendenet - Compras</t>
  </si>
  <si>
    <t>IPM Sistemas – Matheus Kolling</t>
  </si>
  <si>
    <t>Atendenet - Julgamento de  Licitações</t>
  </si>
  <si>
    <t>29 e 30/8</t>
  </si>
  <si>
    <t>9ª Seminário Catarinense de Transparência e Controle Social</t>
  </si>
  <si>
    <t>ND.</t>
  </si>
  <si>
    <t>31/8</t>
  </si>
  <si>
    <t>Atendenet - Licitações</t>
  </si>
  <si>
    <t>Seminário de Boas Práticas Aplicadas ao Controle Externo</t>
  </si>
  <si>
    <t>Porto Alegrre/RS</t>
  </si>
  <si>
    <t>AFC Andreza de Morais Machado - 4510410 (GAP/Vice Presidência), AFC Nilsom Zanatto - 4508220 (DGCE/NIE) e AFC Alexandre Wolniewicz - 191337 (DGCE/NIE).</t>
  </si>
  <si>
    <t>31/8 a 01/9</t>
  </si>
  <si>
    <t>Produção de conteúdo jornalístico para diversas mídias</t>
  </si>
  <si>
    <t>Equipe ACOM</t>
  </si>
  <si>
    <t>Prof. Dr. Ângelo Augusto Ribeiro</t>
  </si>
  <si>
    <t>Lista de participantes no SIAP (sala do ICON).</t>
  </si>
  <si>
    <t>ND = Não disponível (na data)/ PPGEGC = Programa de Pós-graduação em Engenharia e Gestão do Conhecimento. AFC = Auditor Fiscal de Controle Externo, AUC =  de Atividades Administrativas e de Controle Externo e TAC = Técnico de Atividades Administrativas e de Controle Externo.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</si>
</sst>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F800]dddd\,\ mmmm\ dd\,\ yyyy"/>
    <numFmt numFmtId="165" formatCode="&quot;R$&quot;\ #,##0.00;[Red]&quot;R$&quot;\ #,##0.00"/>
    <numFmt numFmtId="166" formatCode="d/m;@"/>
    <numFmt numFmtId="167" formatCode="&quot;R$&quot;\ #,##0.00"/>
    <numFmt numFmtId="168" formatCode="#,##0_ ;\-#,##0\ "/>
  </numFmts>
  <fonts count="15"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
      <sz val="11"/>
      <color theme="1"/>
      <name val="Calibri"/>
      <family val="2"/>
      <scheme val="minor"/>
    </font>
    <font>
      <b/>
      <sz val="9"/>
      <color theme="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3" fillId="0" borderId="0" applyFont="0" applyFill="0" applyBorder="0" applyAlignment="0" applyProtection="0"/>
  </cellStyleXfs>
  <cellXfs count="98">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43" fontId="0" fillId="3" borderId="0" xfId="1" applyFont="1" applyFill="1" applyBorder="1"/>
    <xf numFmtId="43" fontId="6" fillId="6" borderId="1" xfId="1" applyFont="1" applyFill="1" applyBorder="1" applyAlignment="1">
      <alignment horizontal="center" vertical="center" wrapText="1"/>
    </xf>
    <xf numFmtId="168" fontId="6" fillId="6" borderId="1" xfId="1"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5" fillId="0" borderId="0" xfId="0" applyFont="1" applyBorder="1" applyAlignment="1">
      <alignment horizontal="left" vertical="center"/>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 fillId="4" borderId="0" xfId="0" applyFont="1" applyFill="1" applyBorder="1" applyAlignment="1">
      <alignment horizontal="center" vertical="center"/>
    </xf>
    <xf numFmtId="16" fontId="9" fillId="3" borderId="4"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4" fillId="6" borderId="6"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165" fontId="14" fillId="6" borderId="1" xfId="0" applyNumberFormat="1" applyFont="1" applyFill="1" applyBorder="1" applyAlignment="1">
      <alignment horizontal="center" vertical="center" wrapText="1"/>
    </xf>
    <xf numFmtId="1" fontId="14" fillId="6" borderId="1" xfId="0"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8"/>
  <sheetViews>
    <sheetView tabSelected="1" topLeftCell="A164" zoomScale="80" zoomScaleNormal="80" workbookViewId="0">
      <selection activeCell="E215" sqref="E215"/>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7.5703125" customWidth="1"/>
    <col min="15" max="15" width="11.28515625" bestFit="1" customWidth="1"/>
  </cols>
  <sheetData>
    <row r="1" spans="1:13" ht="30" customHeight="1" x14ac:dyDescent="0.25">
      <c r="A1" s="86" t="s">
        <v>7</v>
      </c>
      <c r="B1" s="86"/>
      <c r="C1" s="86"/>
      <c r="D1" s="86"/>
      <c r="E1" s="86"/>
      <c r="F1" s="86"/>
      <c r="G1" s="86"/>
      <c r="H1" s="86"/>
      <c r="I1" s="86"/>
      <c r="J1" s="86"/>
      <c r="K1" s="86"/>
      <c r="L1" s="86"/>
      <c r="M1" s="86"/>
    </row>
    <row r="2" spans="1:13" s="1" customFormat="1" ht="21.75" customHeight="1" x14ac:dyDescent="0.25">
      <c r="A2" s="76" t="s">
        <v>21</v>
      </c>
      <c r="B2" s="76"/>
      <c r="C2" s="76"/>
      <c r="D2" s="76"/>
      <c r="E2" s="76"/>
      <c r="F2" s="76"/>
      <c r="G2" s="76"/>
      <c r="H2" s="76"/>
      <c r="I2" s="76"/>
      <c r="J2" s="76"/>
      <c r="K2" s="76"/>
      <c r="L2" s="76"/>
      <c r="M2" s="76"/>
    </row>
    <row r="3" spans="1:13" s="1" customFormat="1" ht="21.75" customHeight="1" x14ac:dyDescent="0.25">
      <c r="A3" s="77" t="s">
        <v>0</v>
      </c>
      <c r="B3" s="78" t="s">
        <v>1</v>
      </c>
      <c r="C3" s="79" t="s">
        <v>2</v>
      </c>
      <c r="D3" s="77" t="s">
        <v>3</v>
      </c>
      <c r="E3" s="77" t="s">
        <v>4</v>
      </c>
      <c r="F3" s="77" t="s">
        <v>5</v>
      </c>
      <c r="G3" s="80"/>
      <c r="H3" s="80"/>
      <c r="I3" s="80"/>
      <c r="J3" s="80"/>
      <c r="K3" s="80"/>
      <c r="L3" s="77" t="s">
        <v>6</v>
      </c>
      <c r="M3" s="81" t="s">
        <v>8</v>
      </c>
    </row>
    <row r="4" spans="1:13" s="1" customFormat="1" ht="23.25" customHeight="1" x14ac:dyDescent="0.25">
      <c r="A4" s="77"/>
      <c r="B4" s="78"/>
      <c r="C4" s="79"/>
      <c r="D4" s="77"/>
      <c r="E4" s="77"/>
      <c r="F4" s="77"/>
      <c r="G4" s="2" t="s">
        <v>9</v>
      </c>
      <c r="H4" s="2" t="s">
        <v>10</v>
      </c>
      <c r="I4" s="2" t="s">
        <v>11</v>
      </c>
      <c r="J4" s="2" t="s">
        <v>12</v>
      </c>
      <c r="K4" s="2" t="s">
        <v>13</v>
      </c>
      <c r="L4" s="77"/>
      <c r="M4" s="81"/>
    </row>
    <row r="5" spans="1:13" s="1" customFormat="1" ht="24.75" customHeight="1" x14ac:dyDescent="0.25">
      <c r="A5" s="82">
        <v>42766.208333333336</v>
      </c>
      <c r="B5" s="84" t="s">
        <v>16</v>
      </c>
      <c r="C5" s="3" t="s">
        <v>17</v>
      </c>
      <c r="D5" s="4" t="s">
        <v>18</v>
      </c>
      <c r="E5" s="4" t="s">
        <v>19</v>
      </c>
      <c r="F5" s="3" t="s">
        <v>20</v>
      </c>
      <c r="G5" s="5"/>
      <c r="H5" s="5"/>
      <c r="I5" s="5"/>
      <c r="J5" s="6"/>
      <c r="K5" s="6">
        <v>0</v>
      </c>
      <c r="L5" s="7">
        <v>146</v>
      </c>
      <c r="M5" s="8">
        <v>22</v>
      </c>
    </row>
    <row r="6" spans="1:13" s="1" customFormat="1" ht="46.5" customHeight="1" x14ac:dyDescent="0.25">
      <c r="A6" s="83"/>
      <c r="B6" s="85"/>
      <c r="C6" s="56" t="s">
        <v>22</v>
      </c>
      <c r="D6" s="57"/>
      <c r="E6" s="57"/>
      <c r="F6" s="57"/>
      <c r="G6" s="57"/>
      <c r="H6" s="57"/>
      <c r="I6" s="57"/>
      <c r="J6" s="57"/>
      <c r="K6" s="57"/>
      <c r="L6" s="57"/>
      <c r="M6" s="58"/>
    </row>
    <row r="7" spans="1:13" ht="24.95" customHeight="1" x14ac:dyDescent="0.25">
      <c r="A7" s="47" t="s">
        <v>14</v>
      </c>
      <c r="B7" s="48"/>
      <c r="C7" s="48"/>
      <c r="D7" s="48"/>
      <c r="E7" s="48"/>
      <c r="F7" s="48"/>
      <c r="G7" s="48"/>
      <c r="H7" s="48"/>
      <c r="I7" s="48"/>
      <c r="J7" s="49"/>
      <c r="K7" s="9">
        <f>SUM(K5)</f>
        <v>0</v>
      </c>
      <c r="L7" s="10">
        <f t="shared" ref="L7:M7" si="0">SUM(L5)</f>
        <v>146</v>
      </c>
      <c r="M7" s="10">
        <f t="shared" si="0"/>
        <v>22</v>
      </c>
    </row>
    <row r="8" spans="1:13" s="1" customFormat="1" ht="21.75" customHeight="1" x14ac:dyDescent="0.25">
      <c r="A8" s="76" t="s">
        <v>31</v>
      </c>
      <c r="B8" s="76"/>
      <c r="C8" s="76"/>
      <c r="D8" s="76"/>
      <c r="E8" s="76"/>
      <c r="F8" s="76"/>
      <c r="G8" s="76"/>
      <c r="H8" s="76"/>
      <c r="I8" s="76"/>
      <c r="J8" s="76"/>
      <c r="K8" s="76"/>
      <c r="L8" s="76"/>
      <c r="M8" s="76"/>
    </row>
    <row r="9" spans="1:13" s="1" customFormat="1" ht="21.75" customHeight="1" x14ac:dyDescent="0.25">
      <c r="A9" s="77" t="s">
        <v>0</v>
      </c>
      <c r="B9" s="78" t="s">
        <v>1</v>
      </c>
      <c r="C9" s="79" t="s">
        <v>2</v>
      </c>
      <c r="D9" s="77" t="s">
        <v>3</v>
      </c>
      <c r="E9" s="77" t="s">
        <v>4</v>
      </c>
      <c r="F9" s="77" t="s">
        <v>5</v>
      </c>
      <c r="G9" s="80"/>
      <c r="H9" s="80"/>
      <c r="I9" s="80"/>
      <c r="J9" s="80"/>
      <c r="K9" s="80"/>
      <c r="L9" s="77" t="s">
        <v>6</v>
      </c>
      <c r="M9" s="81" t="s">
        <v>8</v>
      </c>
    </row>
    <row r="10" spans="1:13" s="1" customFormat="1" ht="23.25" customHeight="1" x14ac:dyDescent="0.25">
      <c r="A10" s="77"/>
      <c r="B10" s="78"/>
      <c r="C10" s="79"/>
      <c r="D10" s="77"/>
      <c r="E10" s="77"/>
      <c r="F10" s="77"/>
      <c r="G10" s="11" t="s">
        <v>9</v>
      </c>
      <c r="H10" s="11" t="s">
        <v>10</v>
      </c>
      <c r="I10" s="11" t="s">
        <v>11</v>
      </c>
      <c r="J10" s="11" t="s">
        <v>12</v>
      </c>
      <c r="K10" s="11" t="s">
        <v>13</v>
      </c>
      <c r="L10" s="77"/>
      <c r="M10" s="81"/>
    </row>
    <row r="11" spans="1:13" s="1" customFormat="1" ht="25.5" customHeight="1" x14ac:dyDescent="0.25">
      <c r="A11" s="82">
        <v>42769</v>
      </c>
      <c r="B11" s="84"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83"/>
      <c r="B12" s="85"/>
      <c r="C12" s="56" t="s">
        <v>33</v>
      </c>
      <c r="D12" s="57"/>
      <c r="E12" s="57"/>
      <c r="F12" s="57"/>
      <c r="G12" s="57"/>
      <c r="H12" s="57"/>
      <c r="I12" s="57"/>
      <c r="J12" s="57"/>
      <c r="K12" s="57"/>
      <c r="L12" s="57"/>
      <c r="M12" s="58"/>
    </row>
    <row r="13" spans="1:13" s="1" customFormat="1" ht="27.75" customHeight="1" x14ac:dyDescent="0.25">
      <c r="A13" s="82">
        <v>42773</v>
      </c>
      <c r="B13" s="84"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83"/>
      <c r="B14" s="85"/>
      <c r="C14" s="56" t="s">
        <v>30</v>
      </c>
      <c r="D14" s="57"/>
      <c r="E14" s="57"/>
      <c r="F14" s="57"/>
      <c r="G14" s="57"/>
      <c r="H14" s="57"/>
      <c r="I14" s="57"/>
      <c r="J14" s="57"/>
      <c r="K14" s="57"/>
      <c r="L14" s="57"/>
      <c r="M14" s="58"/>
    </row>
    <row r="15" spans="1:13" ht="24.95" customHeight="1" x14ac:dyDescent="0.25">
      <c r="A15" s="47" t="s">
        <v>14</v>
      </c>
      <c r="B15" s="48"/>
      <c r="C15" s="48"/>
      <c r="D15" s="48"/>
      <c r="E15" s="48"/>
      <c r="F15" s="48"/>
      <c r="G15" s="48"/>
      <c r="H15" s="48"/>
      <c r="I15" s="48"/>
      <c r="J15" s="49"/>
      <c r="K15" s="9">
        <f>SUM(K14)</f>
        <v>0</v>
      </c>
      <c r="L15" s="10">
        <f>SUM(L13,L11)</f>
        <v>6</v>
      </c>
      <c r="M15" s="10">
        <f>SUM(M13,M11)</f>
        <v>9</v>
      </c>
    </row>
    <row r="16" spans="1:13" s="1" customFormat="1" ht="21.75" customHeight="1" x14ac:dyDescent="0.25">
      <c r="A16" s="76" t="s">
        <v>34</v>
      </c>
      <c r="B16" s="76"/>
      <c r="C16" s="76"/>
      <c r="D16" s="76"/>
      <c r="E16" s="76"/>
      <c r="F16" s="76"/>
      <c r="G16" s="76"/>
      <c r="H16" s="76"/>
      <c r="I16" s="76"/>
      <c r="J16" s="76"/>
      <c r="K16" s="76"/>
      <c r="L16" s="76"/>
      <c r="M16" s="76"/>
    </row>
    <row r="17" spans="1:13" s="1" customFormat="1" ht="21.75" customHeight="1" x14ac:dyDescent="0.25">
      <c r="A17" s="77" t="s">
        <v>0</v>
      </c>
      <c r="B17" s="78" t="s">
        <v>1</v>
      </c>
      <c r="C17" s="79" t="s">
        <v>2</v>
      </c>
      <c r="D17" s="77" t="s">
        <v>3</v>
      </c>
      <c r="E17" s="77" t="s">
        <v>4</v>
      </c>
      <c r="F17" s="77" t="s">
        <v>5</v>
      </c>
      <c r="G17" s="80"/>
      <c r="H17" s="80"/>
      <c r="I17" s="80"/>
      <c r="J17" s="80"/>
      <c r="K17" s="80"/>
      <c r="L17" s="77" t="s">
        <v>6</v>
      </c>
      <c r="M17" s="81" t="s">
        <v>8</v>
      </c>
    </row>
    <row r="18" spans="1:13" s="1" customFormat="1" ht="23.25" customHeight="1" x14ac:dyDescent="0.25">
      <c r="A18" s="77"/>
      <c r="B18" s="78"/>
      <c r="C18" s="79"/>
      <c r="D18" s="77"/>
      <c r="E18" s="77"/>
      <c r="F18" s="77"/>
      <c r="G18" s="12" t="s">
        <v>9</v>
      </c>
      <c r="H18" s="12" t="s">
        <v>10</v>
      </c>
      <c r="I18" s="12" t="s">
        <v>11</v>
      </c>
      <c r="J18" s="12" t="s">
        <v>12</v>
      </c>
      <c r="K18" s="12" t="s">
        <v>13</v>
      </c>
      <c r="L18" s="77"/>
      <c r="M18" s="81"/>
    </row>
    <row r="19" spans="1:13" s="1" customFormat="1" ht="27.75" customHeight="1" x14ac:dyDescent="0.25">
      <c r="A19" s="82">
        <v>42801</v>
      </c>
      <c r="B19" s="84"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83"/>
      <c r="B20" s="85"/>
      <c r="C20" s="56" t="s">
        <v>40</v>
      </c>
      <c r="D20" s="57"/>
      <c r="E20" s="57"/>
      <c r="F20" s="57"/>
      <c r="G20" s="57"/>
      <c r="H20" s="57"/>
      <c r="I20" s="57"/>
      <c r="J20" s="57"/>
      <c r="K20" s="57"/>
      <c r="L20" s="57"/>
      <c r="M20" s="58"/>
    </row>
    <row r="21" spans="1:13" s="1" customFormat="1" ht="27" customHeight="1" x14ac:dyDescent="0.25">
      <c r="A21" s="82" t="s">
        <v>41</v>
      </c>
      <c r="B21" s="84"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83"/>
      <c r="B22" s="85"/>
      <c r="C22" s="56" t="s">
        <v>44</v>
      </c>
      <c r="D22" s="57"/>
      <c r="E22" s="57"/>
      <c r="F22" s="57"/>
      <c r="G22" s="57"/>
      <c r="H22" s="57"/>
      <c r="I22" s="57"/>
      <c r="J22" s="57"/>
      <c r="K22" s="57"/>
      <c r="L22" s="57"/>
      <c r="M22" s="58"/>
    </row>
    <row r="23" spans="1:13" s="1" customFormat="1" ht="27.75" customHeight="1" x14ac:dyDescent="0.25">
      <c r="A23" s="82" t="s">
        <v>45</v>
      </c>
      <c r="B23" s="84"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83"/>
      <c r="B24" s="85"/>
      <c r="C24" s="56" t="s">
        <v>63</v>
      </c>
      <c r="D24" s="57"/>
      <c r="E24" s="57"/>
      <c r="F24" s="57"/>
      <c r="G24" s="57"/>
      <c r="H24" s="57"/>
      <c r="I24" s="57"/>
      <c r="J24" s="57"/>
      <c r="K24" s="57"/>
      <c r="L24" s="57"/>
      <c r="M24" s="58"/>
    </row>
    <row r="25" spans="1:13" s="1" customFormat="1" ht="28.5" customHeight="1" x14ac:dyDescent="0.25">
      <c r="A25" s="82" t="s">
        <v>49</v>
      </c>
      <c r="B25" s="84"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83"/>
      <c r="B26" s="85"/>
      <c r="C26" s="56" t="s">
        <v>51</v>
      </c>
      <c r="D26" s="57"/>
      <c r="E26" s="57"/>
      <c r="F26" s="57"/>
      <c r="G26" s="57"/>
      <c r="H26" s="57"/>
      <c r="I26" s="57"/>
      <c r="J26" s="57"/>
      <c r="K26" s="57"/>
      <c r="L26" s="57"/>
      <c r="M26" s="58"/>
    </row>
    <row r="27" spans="1:13" s="1" customFormat="1" ht="31.5" customHeight="1" x14ac:dyDescent="0.25">
      <c r="A27" s="82">
        <v>42815</v>
      </c>
      <c r="B27" s="84"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83"/>
      <c r="B28" s="85"/>
      <c r="C28" s="56" t="s">
        <v>54</v>
      </c>
      <c r="D28" s="57"/>
      <c r="E28" s="57"/>
      <c r="F28" s="57"/>
      <c r="G28" s="57"/>
      <c r="H28" s="57"/>
      <c r="I28" s="57"/>
      <c r="J28" s="57"/>
      <c r="K28" s="57"/>
      <c r="L28" s="57"/>
      <c r="M28" s="58"/>
    </row>
    <row r="29" spans="1:13" s="1" customFormat="1" ht="34.5" customHeight="1" x14ac:dyDescent="0.25">
      <c r="A29" s="82">
        <v>42821</v>
      </c>
      <c r="B29" s="84"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83"/>
      <c r="B30" s="85"/>
      <c r="C30" s="56" t="s">
        <v>57</v>
      </c>
      <c r="D30" s="57"/>
      <c r="E30" s="57"/>
      <c r="F30" s="57"/>
      <c r="G30" s="57"/>
      <c r="H30" s="57"/>
      <c r="I30" s="57"/>
      <c r="J30" s="57"/>
      <c r="K30" s="57"/>
      <c r="L30" s="57"/>
      <c r="M30" s="58"/>
    </row>
    <row r="31" spans="1:13" s="1" customFormat="1" ht="32.25" customHeight="1" x14ac:dyDescent="0.25">
      <c r="A31" s="82" t="s">
        <v>58</v>
      </c>
      <c r="B31" s="84"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83"/>
      <c r="B32" s="85"/>
      <c r="C32" s="56" t="s">
        <v>61</v>
      </c>
      <c r="D32" s="57"/>
      <c r="E32" s="57"/>
      <c r="F32" s="57"/>
      <c r="G32" s="57"/>
      <c r="H32" s="57"/>
      <c r="I32" s="57"/>
      <c r="J32" s="57"/>
      <c r="K32" s="57"/>
      <c r="L32" s="57"/>
      <c r="M32" s="58"/>
    </row>
    <row r="33" spans="1:13" s="1" customFormat="1" ht="42.75" customHeight="1" x14ac:dyDescent="0.25">
      <c r="A33" s="82">
        <v>42822</v>
      </c>
      <c r="B33" s="84"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83"/>
      <c r="B34" s="85"/>
      <c r="C34" s="56" t="s">
        <v>54</v>
      </c>
      <c r="D34" s="57"/>
      <c r="E34" s="57"/>
      <c r="F34" s="57"/>
      <c r="G34" s="57"/>
      <c r="H34" s="57"/>
      <c r="I34" s="57"/>
      <c r="J34" s="57"/>
      <c r="K34" s="57"/>
      <c r="L34" s="57"/>
      <c r="M34" s="58"/>
    </row>
    <row r="35" spans="1:13" s="1" customFormat="1" ht="27.75" customHeight="1" x14ac:dyDescent="0.25">
      <c r="A35" s="47" t="s">
        <v>14</v>
      </c>
      <c r="B35" s="48"/>
      <c r="C35" s="48"/>
      <c r="D35" s="48"/>
      <c r="E35" s="48"/>
      <c r="F35" s="48"/>
      <c r="G35" s="48"/>
      <c r="H35" s="48"/>
      <c r="I35" s="48"/>
      <c r="J35" s="49"/>
      <c r="K35" s="9">
        <f>+SUM(K19:K33)</f>
        <v>20909.8</v>
      </c>
      <c r="L35" s="10">
        <f>+SUM(L19:L33)</f>
        <v>87</v>
      </c>
      <c r="M35" s="10">
        <f>+SUM(M19:M33)</f>
        <v>17</v>
      </c>
    </row>
    <row r="36" spans="1:13" s="1" customFormat="1" ht="21.75" customHeight="1" x14ac:dyDescent="0.25">
      <c r="A36" s="76" t="s">
        <v>64</v>
      </c>
      <c r="B36" s="76"/>
      <c r="C36" s="76"/>
      <c r="D36" s="76"/>
      <c r="E36" s="76"/>
      <c r="F36" s="76"/>
      <c r="G36" s="76"/>
      <c r="H36" s="76"/>
      <c r="I36" s="76"/>
      <c r="J36" s="76"/>
      <c r="K36" s="76"/>
      <c r="L36" s="76"/>
      <c r="M36" s="76"/>
    </row>
    <row r="37" spans="1:13" s="1" customFormat="1" ht="21.75" customHeight="1" x14ac:dyDescent="0.25">
      <c r="A37" s="77" t="s">
        <v>0</v>
      </c>
      <c r="B37" s="78" t="s">
        <v>1</v>
      </c>
      <c r="C37" s="79" t="s">
        <v>2</v>
      </c>
      <c r="D37" s="77" t="s">
        <v>3</v>
      </c>
      <c r="E37" s="77" t="s">
        <v>4</v>
      </c>
      <c r="F37" s="77" t="s">
        <v>5</v>
      </c>
      <c r="G37" s="80"/>
      <c r="H37" s="80"/>
      <c r="I37" s="80"/>
      <c r="J37" s="80"/>
      <c r="K37" s="80"/>
      <c r="L37" s="77" t="s">
        <v>6</v>
      </c>
      <c r="M37" s="81" t="s">
        <v>8</v>
      </c>
    </row>
    <row r="38" spans="1:13" s="1" customFormat="1" ht="23.25" customHeight="1" x14ac:dyDescent="0.25">
      <c r="A38" s="77"/>
      <c r="B38" s="78"/>
      <c r="C38" s="79"/>
      <c r="D38" s="77"/>
      <c r="E38" s="77"/>
      <c r="F38" s="77"/>
      <c r="G38" s="13" t="s">
        <v>9</v>
      </c>
      <c r="H38" s="13" t="s">
        <v>10</v>
      </c>
      <c r="I38" s="13" t="s">
        <v>11</v>
      </c>
      <c r="J38" s="13" t="s">
        <v>12</v>
      </c>
      <c r="K38" s="13" t="s">
        <v>13</v>
      </c>
      <c r="L38" s="77"/>
      <c r="M38" s="81"/>
    </row>
    <row r="39" spans="1:13" s="1" customFormat="1" ht="31.5" customHeight="1" x14ac:dyDescent="0.25">
      <c r="A39" s="72" t="s">
        <v>65</v>
      </c>
      <c r="B39" s="54"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73"/>
      <c r="B40" s="55"/>
      <c r="C40" s="56" t="s">
        <v>69</v>
      </c>
      <c r="D40" s="57"/>
      <c r="E40" s="57"/>
      <c r="F40" s="57"/>
      <c r="G40" s="57"/>
      <c r="H40" s="57"/>
      <c r="I40" s="57"/>
      <c r="J40" s="57"/>
      <c r="K40" s="57"/>
      <c r="L40" s="57"/>
      <c r="M40" s="58"/>
    </row>
    <row r="41" spans="1:13" s="1" customFormat="1" ht="27" customHeight="1" x14ac:dyDescent="0.25">
      <c r="A41" s="72" t="s">
        <v>65</v>
      </c>
      <c r="B41" s="54"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73"/>
      <c r="B42" s="55"/>
      <c r="C42" s="56" t="s">
        <v>71</v>
      </c>
      <c r="D42" s="57"/>
      <c r="E42" s="57"/>
      <c r="F42" s="57"/>
      <c r="G42" s="57"/>
      <c r="H42" s="57"/>
      <c r="I42" s="57"/>
      <c r="J42" s="57"/>
      <c r="K42" s="57"/>
      <c r="L42" s="57"/>
      <c r="M42" s="58"/>
    </row>
    <row r="43" spans="1:13" s="1" customFormat="1" ht="30.75" customHeight="1" x14ac:dyDescent="0.25">
      <c r="A43" s="67">
        <v>42828</v>
      </c>
      <c r="B43" s="54"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68"/>
      <c r="B44" s="55"/>
      <c r="C44" s="56" t="s">
        <v>94</v>
      </c>
      <c r="D44" s="57"/>
      <c r="E44" s="57"/>
      <c r="F44" s="57"/>
      <c r="G44" s="57"/>
      <c r="H44" s="57"/>
      <c r="I44" s="57"/>
      <c r="J44" s="57"/>
      <c r="K44" s="57"/>
      <c r="L44" s="57"/>
      <c r="M44" s="58"/>
    </row>
    <row r="45" spans="1:13" s="1" customFormat="1" ht="29.25" customHeight="1" x14ac:dyDescent="0.25">
      <c r="A45" s="74" t="s">
        <v>74</v>
      </c>
      <c r="B45" s="54"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75"/>
      <c r="B46" s="55"/>
      <c r="C46" s="56" t="s">
        <v>76</v>
      </c>
      <c r="D46" s="57"/>
      <c r="E46" s="57"/>
      <c r="F46" s="57"/>
      <c r="G46" s="57"/>
      <c r="H46" s="57"/>
      <c r="I46" s="57"/>
      <c r="J46" s="57"/>
      <c r="K46" s="57"/>
      <c r="L46" s="57"/>
      <c r="M46" s="58"/>
    </row>
    <row r="47" spans="1:13" s="1" customFormat="1" ht="32.25" customHeight="1" x14ac:dyDescent="0.25">
      <c r="A47" s="72" t="s">
        <v>77</v>
      </c>
      <c r="B47" s="54"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73"/>
      <c r="B48" s="55"/>
      <c r="C48" s="56" t="s">
        <v>80</v>
      </c>
      <c r="D48" s="57"/>
      <c r="E48" s="57"/>
      <c r="F48" s="57"/>
      <c r="G48" s="57"/>
      <c r="H48" s="57"/>
      <c r="I48" s="57"/>
      <c r="J48" s="57"/>
      <c r="K48" s="57"/>
      <c r="L48" s="57"/>
      <c r="M48" s="58"/>
    </row>
    <row r="49" spans="1:13" s="1" customFormat="1" ht="24.75" customHeight="1" x14ac:dyDescent="0.25">
      <c r="A49" s="67" t="s">
        <v>81</v>
      </c>
      <c r="B49" s="54"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68"/>
      <c r="B50" s="55"/>
      <c r="C50" s="56" t="s">
        <v>85</v>
      </c>
      <c r="D50" s="57"/>
      <c r="E50" s="57"/>
      <c r="F50" s="57"/>
      <c r="G50" s="57"/>
      <c r="H50" s="57"/>
      <c r="I50" s="57"/>
      <c r="J50" s="57"/>
      <c r="K50" s="57"/>
      <c r="L50" s="57"/>
      <c r="M50" s="58"/>
    </row>
    <row r="51" spans="1:13" s="1" customFormat="1" ht="30.75" customHeight="1" x14ac:dyDescent="0.25">
      <c r="A51" s="67">
        <v>42852</v>
      </c>
      <c r="B51" s="54"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68"/>
      <c r="B52" s="55"/>
      <c r="C52" s="69" t="s">
        <v>87</v>
      </c>
      <c r="D52" s="70"/>
      <c r="E52" s="70"/>
      <c r="F52" s="70"/>
      <c r="G52" s="70"/>
      <c r="H52" s="70"/>
      <c r="I52" s="70"/>
      <c r="J52" s="70"/>
      <c r="K52" s="70"/>
      <c r="L52" s="70"/>
      <c r="M52" s="71"/>
    </row>
    <row r="53" spans="1:13" s="1" customFormat="1" ht="32.25" customHeight="1" x14ac:dyDescent="0.25">
      <c r="A53" s="67" t="s">
        <v>88</v>
      </c>
      <c r="B53" s="54"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68"/>
      <c r="B54" s="55"/>
      <c r="C54" s="56" t="s">
        <v>85</v>
      </c>
      <c r="D54" s="57"/>
      <c r="E54" s="57"/>
      <c r="F54" s="57"/>
      <c r="G54" s="57"/>
      <c r="H54" s="57"/>
      <c r="I54" s="57"/>
      <c r="J54" s="57"/>
      <c r="K54" s="57"/>
      <c r="L54" s="57"/>
      <c r="M54" s="58"/>
    </row>
    <row r="55" spans="1:13" s="1" customFormat="1" ht="35.25" customHeight="1" x14ac:dyDescent="0.25">
      <c r="A55" s="67">
        <v>42853</v>
      </c>
      <c r="B55" s="54"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68"/>
      <c r="B56" s="55"/>
      <c r="C56" s="56" t="s">
        <v>92</v>
      </c>
      <c r="D56" s="57"/>
      <c r="E56" s="57"/>
      <c r="F56" s="57"/>
      <c r="G56" s="57"/>
      <c r="H56" s="57"/>
      <c r="I56" s="57"/>
      <c r="J56" s="57"/>
      <c r="K56" s="57"/>
      <c r="L56" s="57"/>
      <c r="M56" s="58"/>
    </row>
    <row r="57" spans="1:13" s="1" customFormat="1" ht="27.75" customHeight="1" x14ac:dyDescent="0.25">
      <c r="A57" s="47" t="s">
        <v>14</v>
      </c>
      <c r="B57" s="48"/>
      <c r="C57" s="48"/>
      <c r="D57" s="48"/>
      <c r="E57" s="48"/>
      <c r="F57" s="48"/>
      <c r="G57" s="48"/>
      <c r="H57" s="48"/>
      <c r="I57" s="48"/>
      <c r="J57" s="49"/>
      <c r="K57" s="9">
        <f>+SUM(K42:K56)</f>
        <v>24003.599999999999</v>
      </c>
      <c r="L57" s="10">
        <f>+SUM(L42:L56)</f>
        <v>91</v>
      </c>
      <c r="M57" s="10">
        <f>SUM(M55,M53,M51,M49,M47,M45,M43,M41,M39)</f>
        <v>467</v>
      </c>
    </row>
    <row r="58" spans="1:13" s="1" customFormat="1" ht="21.75" customHeight="1" x14ac:dyDescent="0.25">
      <c r="A58" s="76" t="s">
        <v>95</v>
      </c>
      <c r="B58" s="76"/>
      <c r="C58" s="76"/>
      <c r="D58" s="76"/>
      <c r="E58" s="76"/>
      <c r="F58" s="76"/>
      <c r="G58" s="76"/>
      <c r="H58" s="76"/>
      <c r="I58" s="76"/>
      <c r="J58" s="76"/>
      <c r="K58" s="76"/>
      <c r="L58" s="76"/>
      <c r="M58" s="76"/>
    </row>
    <row r="59" spans="1:13" s="1" customFormat="1" ht="21.75" customHeight="1" x14ac:dyDescent="0.25">
      <c r="A59" s="77" t="s">
        <v>0</v>
      </c>
      <c r="B59" s="78" t="s">
        <v>1</v>
      </c>
      <c r="C59" s="79" t="s">
        <v>2</v>
      </c>
      <c r="D59" s="77" t="s">
        <v>3</v>
      </c>
      <c r="E59" s="77" t="s">
        <v>4</v>
      </c>
      <c r="F59" s="77" t="s">
        <v>5</v>
      </c>
      <c r="G59" s="80"/>
      <c r="H59" s="80"/>
      <c r="I59" s="80"/>
      <c r="J59" s="80"/>
      <c r="K59" s="80"/>
      <c r="L59" s="77" t="s">
        <v>6</v>
      </c>
      <c r="M59" s="81" t="s">
        <v>8</v>
      </c>
    </row>
    <row r="60" spans="1:13" s="1" customFormat="1" ht="23.25" customHeight="1" x14ac:dyDescent="0.25">
      <c r="A60" s="77"/>
      <c r="B60" s="78"/>
      <c r="C60" s="79"/>
      <c r="D60" s="77"/>
      <c r="E60" s="77"/>
      <c r="F60" s="77"/>
      <c r="G60" s="14" t="s">
        <v>9</v>
      </c>
      <c r="H60" s="14" t="s">
        <v>10</v>
      </c>
      <c r="I60" s="14" t="s">
        <v>11</v>
      </c>
      <c r="J60" s="14" t="s">
        <v>12</v>
      </c>
      <c r="K60" s="14" t="s">
        <v>13</v>
      </c>
      <c r="L60" s="77"/>
      <c r="M60" s="81"/>
    </row>
    <row r="61" spans="1:13" s="1" customFormat="1" ht="25.5" customHeight="1" x14ac:dyDescent="0.25">
      <c r="A61" s="67">
        <v>42858</v>
      </c>
      <c r="B61" s="54"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68"/>
      <c r="B62" s="55"/>
      <c r="C62" s="56" t="s">
        <v>87</v>
      </c>
      <c r="D62" s="57"/>
      <c r="E62" s="57"/>
      <c r="F62" s="57"/>
      <c r="G62" s="57"/>
      <c r="H62" s="57"/>
      <c r="I62" s="57"/>
      <c r="J62" s="57"/>
      <c r="K62" s="57"/>
      <c r="L62" s="57"/>
      <c r="M62" s="58"/>
    </row>
    <row r="63" spans="1:13" s="1" customFormat="1" ht="24" customHeight="1" x14ac:dyDescent="0.25">
      <c r="A63" s="72" t="s">
        <v>98</v>
      </c>
      <c r="B63" s="54"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73"/>
      <c r="B64" s="55"/>
      <c r="C64" s="56" t="s">
        <v>71</v>
      </c>
      <c r="D64" s="57"/>
      <c r="E64" s="57"/>
      <c r="F64" s="57"/>
      <c r="G64" s="57"/>
      <c r="H64" s="57"/>
      <c r="I64" s="57"/>
      <c r="J64" s="57"/>
      <c r="K64" s="57"/>
      <c r="L64" s="57"/>
      <c r="M64" s="58"/>
    </row>
    <row r="65" spans="1:13" s="1" customFormat="1" ht="25.5" customHeight="1" x14ac:dyDescent="0.25">
      <c r="A65" s="72" t="s">
        <v>98</v>
      </c>
      <c r="B65" s="54"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73"/>
      <c r="B66" s="55"/>
      <c r="C66" s="56" t="s">
        <v>100</v>
      </c>
      <c r="D66" s="57"/>
      <c r="E66" s="57"/>
      <c r="F66" s="57"/>
      <c r="G66" s="57"/>
      <c r="H66" s="57"/>
      <c r="I66" s="57"/>
      <c r="J66" s="57"/>
      <c r="K66" s="57"/>
      <c r="L66" s="57"/>
      <c r="M66" s="58"/>
    </row>
    <row r="67" spans="1:13" s="1" customFormat="1" ht="32.25" customHeight="1" x14ac:dyDescent="0.25">
      <c r="A67" s="72" t="s">
        <v>98</v>
      </c>
      <c r="B67" s="54"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73"/>
      <c r="B68" s="55"/>
      <c r="C68" s="56" t="s">
        <v>101</v>
      </c>
      <c r="D68" s="57"/>
      <c r="E68" s="57"/>
      <c r="F68" s="57"/>
      <c r="G68" s="57"/>
      <c r="H68" s="57"/>
      <c r="I68" s="57"/>
      <c r="J68" s="57"/>
      <c r="K68" s="57"/>
      <c r="L68" s="57"/>
      <c r="M68" s="58"/>
    </row>
    <row r="69" spans="1:13" s="1" customFormat="1" ht="32.25" customHeight="1" x14ac:dyDescent="0.25">
      <c r="A69" s="67">
        <v>42859</v>
      </c>
      <c r="B69" s="54"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68"/>
      <c r="B70" s="55"/>
      <c r="C70" s="56" t="s">
        <v>103</v>
      </c>
      <c r="D70" s="57"/>
      <c r="E70" s="57"/>
      <c r="F70" s="57"/>
      <c r="G70" s="57"/>
      <c r="H70" s="57"/>
      <c r="I70" s="57"/>
      <c r="J70" s="57"/>
      <c r="K70" s="57"/>
      <c r="L70" s="57"/>
      <c r="M70" s="58"/>
    </row>
    <row r="71" spans="1:13" s="1" customFormat="1" ht="31.5" customHeight="1" x14ac:dyDescent="0.25">
      <c r="A71" s="67">
        <v>42859</v>
      </c>
      <c r="B71" s="54"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68"/>
      <c r="B72" s="55"/>
      <c r="C72" s="56" t="s">
        <v>106</v>
      </c>
      <c r="D72" s="57"/>
      <c r="E72" s="57"/>
      <c r="F72" s="57"/>
      <c r="G72" s="57"/>
      <c r="H72" s="57"/>
      <c r="I72" s="57"/>
      <c r="J72" s="57"/>
      <c r="K72" s="57"/>
      <c r="L72" s="57"/>
      <c r="M72" s="58"/>
    </row>
    <row r="73" spans="1:13" s="1" customFormat="1" ht="30.75" customHeight="1" x14ac:dyDescent="0.25">
      <c r="A73" s="67" t="s">
        <v>107</v>
      </c>
      <c r="B73" s="54"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68"/>
      <c r="B74" s="55"/>
      <c r="C74" s="56" t="s">
        <v>109</v>
      </c>
      <c r="D74" s="57"/>
      <c r="E74" s="57"/>
      <c r="F74" s="57"/>
      <c r="G74" s="57"/>
      <c r="H74" s="57"/>
      <c r="I74" s="57"/>
      <c r="J74" s="57"/>
      <c r="K74" s="57"/>
      <c r="L74" s="57"/>
      <c r="M74" s="58"/>
    </row>
    <row r="75" spans="1:13" s="1" customFormat="1" ht="31.5" customHeight="1" x14ac:dyDescent="0.25">
      <c r="A75" s="67" t="s">
        <v>110</v>
      </c>
      <c r="B75" s="54"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68"/>
      <c r="B76" s="55"/>
      <c r="C76" s="56" t="s">
        <v>112</v>
      </c>
      <c r="D76" s="57"/>
      <c r="E76" s="57"/>
      <c r="F76" s="57"/>
      <c r="G76" s="57"/>
      <c r="H76" s="57"/>
      <c r="I76" s="57"/>
      <c r="J76" s="57"/>
      <c r="K76" s="57"/>
      <c r="L76" s="57"/>
      <c r="M76" s="58"/>
    </row>
    <row r="77" spans="1:13" s="1" customFormat="1" ht="36" customHeight="1" x14ac:dyDescent="0.25">
      <c r="A77" s="67">
        <v>42871</v>
      </c>
      <c r="B77" s="54"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68"/>
      <c r="B78" s="55"/>
      <c r="C78" s="56" t="s">
        <v>85</v>
      </c>
      <c r="D78" s="57"/>
      <c r="E78" s="57"/>
      <c r="F78" s="57"/>
      <c r="G78" s="57"/>
      <c r="H78" s="57"/>
      <c r="I78" s="57"/>
      <c r="J78" s="57"/>
      <c r="K78" s="57"/>
      <c r="L78" s="57"/>
      <c r="M78" s="58"/>
    </row>
    <row r="79" spans="1:13" s="1" customFormat="1" ht="34.5" customHeight="1" x14ac:dyDescent="0.25">
      <c r="A79" s="67">
        <v>42874</v>
      </c>
      <c r="B79" s="54"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68"/>
      <c r="B80" s="55"/>
      <c r="C80" s="56" t="s">
        <v>85</v>
      </c>
      <c r="D80" s="57"/>
      <c r="E80" s="57"/>
      <c r="F80" s="57"/>
      <c r="G80" s="57"/>
      <c r="H80" s="57"/>
      <c r="I80" s="57"/>
      <c r="J80" s="57"/>
      <c r="K80" s="57"/>
      <c r="L80" s="57"/>
      <c r="M80" s="58"/>
    </row>
    <row r="81" spans="1:13" s="1" customFormat="1" ht="31.5" customHeight="1" x14ac:dyDescent="0.25">
      <c r="A81" s="87" t="s">
        <v>117</v>
      </c>
      <c r="B81" s="54"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73"/>
      <c r="B82" s="55"/>
      <c r="C82" s="56" t="s">
        <v>120</v>
      </c>
      <c r="D82" s="57"/>
      <c r="E82" s="57"/>
      <c r="F82" s="57"/>
      <c r="G82" s="57"/>
      <c r="H82" s="57"/>
      <c r="I82" s="57"/>
      <c r="J82" s="57"/>
      <c r="K82" s="57"/>
      <c r="L82" s="57"/>
      <c r="M82" s="58"/>
    </row>
    <row r="83" spans="1:13" s="1" customFormat="1" ht="30.75" customHeight="1" x14ac:dyDescent="0.25">
      <c r="A83" s="87" t="s">
        <v>121</v>
      </c>
      <c r="B83" s="54"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73"/>
      <c r="B84" s="55"/>
      <c r="C84" s="56" t="s">
        <v>124</v>
      </c>
      <c r="D84" s="57"/>
      <c r="E84" s="57"/>
      <c r="F84" s="57"/>
      <c r="G84" s="57"/>
      <c r="H84" s="57"/>
      <c r="I84" s="57"/>
      <c r="J84" s="57"/>
      <c r="K84" s="57"/>
      <c r="L84" s="57"/>
      <c r="M84" s="58"/>
    </row>
    <row r="85" spans="1:13" s="1" customFormat="1" ht="48.75" customHeight="1" x14ac:dyDescent="0.25">
      <c r="A85" s="67">
        <v>42881</v>
      </c>
      <c r="B85" s="54"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68"/>
      <c r="B86" s="55"/>
      <c r="C86" s="56" t="s">
        <v>85</v>
      </c>
      <c r="D86" s="57"/>
      <c r="E86" s="57"/>
      <c r="F86" s="57"/>
      <c r="G86" s="57"/>
      <c r="H86" s="57"/>
      <c r="I86" s="57"/>
      <c r="J86" s="57"/>
      <c r="K86" s="57"/>
      <c r="L86" s="57"/>
      <c r="M86" s="58"/>
    </row>
    <row r="87" spans="1:13" s="1" customFormat="1" ht="36" customHeight="1" x14ac:dyDescent="0.25">
      <c r="A87" s="67">
        <v>42881</v>
      </c>
      <c r="B87" s="54"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68"/>
      <c r="B88" s="55"/>
      <c r="C88" s="56" t="s">
        <v>129</v>
      </c>
      <c r="D88" s="57"/>
      <c r="E88" s="57"/>
      <c r="F88" s="57"/>
      <c r="G88" s="57"/>
      <c r="H88" s="57"/>
      <c r="I88" s="57"/>
      <c r="J88" s="57"/>
      <c r="K88" s="57"/>
      <c r="L88" s="57"/>
      <c r="M88" s="58"/>
    </row>
    <row r="89" spans="1:13" s="1" customFormat="1" ht="33.75" customHeight="1" x14ac:dyDescent="0.25">
      <c r="A89" s="67">
        <v>42884</v>
      </c>
      <c r="B89" s="54"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68"/>
      <c r="B90" s="55"/>
      <c r="C90" s="56" t="s">
        <v>132</v>
      </c>
      <c r="D90" s="57"/>
      <c r="E90" s="57"/>
      <c r="F90" s="57"/>
      <c r="G90" s="57"/>
      <c r="H90" s="57"/>
      <c r="I90" s="57"/>
      <c r="J90" s="57"/>
      <c r="K90" s="57"/>
      <c r="L90" s="57"/>
      <c r="M90" s="58"/>
    </row>
    <row r="91" spans="1:13" s="1" customFormat="1" ht="30" customHeight="1" x14ac:dyDescent="0.25">
      <c r="A91" s="67" t="s">
        <v>133</v>
      </c>
      <c r="B91" s="54"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68"/>
      <c r="B92" s="55"/>
      <c r="C92" s="56" t="s">
        <v>136</v>
      </c>
      <c r="D92" s="57"/>
      <c r="E92" s="57"/>
      <c r="F92" s="57"/>
      <c r="G92" s="57"/>
      <c r="H92" s="57"/>
      <c r="I92" s="57"/>
      <c r="J92" s="57"/>
      <c r="K92" s="57"/>
      <c r="L92" s="57"/>
      <c r="M92" s="58"/>
    </row>
    <row r="93" spans="1:13" s="1" customFormat="1" ht="34.5" customHeight="1" x14ac:dyDescent="0.25">
      <c r="A93" s="87" t="s">
        <v>137</v>
      </c>
      <c r="B93" s="54"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73"/>
      <c r="B94" s="55"/>
      <c r="C94" s="56" t="s">
        <v>140</v>
      </c>
      <c r="D94" s="57"/>
      <c r="E94" s="57"/>
      <c r="F94" s="57"/>
      <c r="G94" s="57"/>
      <c r="H94" s="57"/>
      <c r="I94" s="57"/>
      <c r="J94" s="57"/>
      <c r="K94" s="57"/>
      <c r="L94" s="57"/>
      <c r="M94" s="58"/>
    </row>
    <row r="95" spans="1:13" s="1" customFormat="1" ht="35.25" customHeight="1" x14ac:dyDescent="0.25">
      <c r="A95" s="87" t="s">
        <v>141</v>
      </c>
      <c r="B95" s="54"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73"/>
      <c r="B96" s="55"/>
      <c r="C96" s="56" t="s">
        <v>132</v>
      </c>
      <c r="D96" s="57"/>
      <c r="E96" s="57"/>
      <c r="F96" s="57"/>
      <c r="G96" s="57"/>
      <c r="H96" s="57"/>
      <c r="I96" s="57"/>
      <c r="J96" s="57"/>
      <c r="K96" s="57"/>
      <c r="L96" s="57"/>
      <c r="M96" s="58"/>
    </row>
    <row r="97" spans="1:14" s="1" customFormat="1" ht="30.75" customHeight="1" x14ac:dyDescent="0.25">
      <c r="A97" s="87" t="s">
        <v>141</v>
      </c>
      <c r="B97" s="54"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73"/>
      <c r="B98" s="55"/>
      <c r="C98" s="56" t="s">
        <v>145</v>
      </c>
      <c r="D98" s="57"/>
      <c r="E98" s="57"/>
      <c r="F98" s="57"/>
      <c r="G98" s="57"/>
      <c r="H98" s="57"/>
      <c r="I98" s="57"/>
      <c r="J98" s="57"/>
      <c r="K98" s="57"/>
      <c r="L98" s="57"/>
      <c r="M98" s="58"/>
    </row>
    <row r="99" spans="1:14" ht="21" customHeight="1" x14ac:dyDescent="0.25">
      <c r="A99" s="47" t="s">
        <v>14</v>
      </c>
      <c r="B99" s="48"/>
      <c r="C99" s="48"/>
      <c r="D99" s="48"/>
      <c r="E99" s="48"/>
      <c r="F99" s="48"/>
      <c r="G99" s="48"/>
      <c r="H99" s="48"/>
      <c r="I99" s="48"/>
      <c r="J99" s="49"/>
      <c r="K99" s="9">
        <v>81543.899999999994</v>
      </c>
      <c r="L99" s="10">
        <v>102</v>
      </c>
      <c r="M99" s="10">
        <v>583</v>
      </c>
    </row>
    <row r="100" spans="1:14" s="1" customFormat="1" ht="21.75" customHeight="1" x14ac:dyDescent="0.25">
      <c r="A100" s="60" t="s">
        <v>146</v>
      </c>
      <c r="B100" s="60"/>
      <c r="C100" s="60"/>
      <c r="D100" s="60"/>
      <c r="E100" s="60"/>
      <c r="F100" s="60"/>
      <c r="G100" s="60"/>
      <c r="H100" s="60"/>
      <c r="I100" s="60"/>
      <c r="J100" s="60"/>
      <c r="K100" s="60"/>
      <c r="L100" s="60"/>
      <c r="M100" s="60"/>
      <c r="N100" s="60"/>
    </row>
    <row r="101" spans="1:14" s="1" customFormat="1" ht="21.75" customHeight="1" x14ac:dyDescent="0.25">
      <c r="A101" s="61" t="s">
        <v>0</v>
      </c>
      <c r="B101" s="62" t="s">
        <v>1</v>
      </c>
      <c r="C101" s="63" t="s">
        <v>2</v>
      </c>
      <c r="D101" s="62" t="s">
        <v>3</v>
      </c>
      <c r="E101" s="62" t="s">
        <v>4</v>
      </c>
      <c r="F101" s="62" t="s">
        <v>5</v>
      </c>
      <c r="G101" s="64" t="s">
        <v>203</v>
      </c>
      <c r="H101" s="64"/>
      <c r="I101" s="64"/>
      <c r="J101" s="64"/>
      <c r="K101" s="64"/>
      <c r="L101" s="65" t="s">
        <v>201</v>
      </c>
      <c r="M101" s="66" t="s">
        <v>6</v>
      </c>
      <c r="N101" s="63" t="s">
        <v>202</v>
      </c>
    </row>
    <row r="102" spans="1:14" s="1" customFormat="1" ht="32.25" customHeight="1" x14ac:dyDescent="0.25">
      <c r="A102" s="61"/>
      <c r="B102" s="62"/>
      <c r="C102" s="63"/>
      <c r="D102" s="62"/>
      <c r="E102" s="62"/>
      <c r="F102" s="62"/>
      <c r="G102" s="29" t="s">
        <v>196</v>
      </c>
      <c r="H102" s="29" t="s">
        <v>197</v>
      </c>
      <c r="I102" s="30" t="s">
        <v>198</v>
      </c>
      <c r="J102" s="29" t="s">
        <v>199</v>
      </c>
      <c r="K102" s="29" t="s">
        <v>200</v>
      </c>
      <c r="L102" s="65"/>
      <c r="M102" s="66"/>
      <c r="N102" s="63"/>
    </row>
    <row r="103" spans="1:14" s="1" customFormat="1" ht="42.75" customHeight="1" x14ac:dyDescent="0.25">
      <c r="A103" s="88" t="s">
        <v>147</v>
      </c>
      <c r="B103" s="54"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89"/>
      <c r="B104" s="55"/>
      <c r="C104" s="56" t="s">
        <v>85</v>
      </c>
      <c r="D104" s="57"/>
      <c r="E104" s="57"/>
      <c r="F104" s="57"/>
      <c r="G104" s="57"/>
      <c r="H104" s="57"/>
      <c r="I104" s="57"/>
      <c r="J104" s="57"/>
      <c r="K104" s="57"/>
      <c r="L104" s="57"/>
      <c r="M104" s="57"/>
      <c r="N104" s="58"/>
    </row>
    <row r="105" spans="1:14" s="1" customFormat="1" ht="42.75" customHeight="1" x14ac:dyDescent="0.25">
      <c r="A105" s="88" t="s">
        <v>149</v>
      </c>
      <c r="B105" s="54"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89"/>
      <c r="B106" s="55"/>
      <c r="C106" s="56" t="s">
        <v>151</v>
      </c>
      <c r="D106" s="57"/>
      <c r="E106" s="57"/>
      <c r="F106" s="57"/>
      <c r="G106" s="57"/>
      <c r="H106" s="57"/>
      <c r="I106" s="57"/>
      <c r="J106" s="57"/>
      <c r="K106" s="57"/>
      <c r="L106" s="57"/>
      <c r="M106" s="57"/>
      <c r="N106" s="58"/>
    </row>
    <row r="107" spans="1:14" s="1" customFormat="1" ht="42.75" customHeight="1" x14ac:dyDescent="0.25">
      <c r="A107" s="88" t="s">
        <v>152</v>
      </c>
      <c r="B107" s="54"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89"/>
      <c r="B108" s="55"/>
      <c r="C108" s="56" t="s">
        <v>155</v>
      </c>
      <c r="D108" s="57"/>
      <c r="E108" s="57"/>
      <c r="F108" s="57"/>
      <c r="G108" s="57"/>
      <c r="H108" s="57"/>
      <c r="I108" s="57"/>
      <c r="J108" s="57"/>
      <c r="K108" s="57"/>
      <c r="L108" s="57"/>
      <c r="M108" s="57"/>
      <c r="N108" s="58"/>
    </row>
    <row r="109" spans="1:14" s="1" customFormat="1" ht="42.75" customHeight="1" x14ac:dyDescent="0.25">
      <c r="A109" s="88" t="s">
        <v>156</v>
      </c>
      <c r="B109" s="42"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89"/>
      <c r="B110" s="43"/>
      <c r="C110" s="44" t="s">
        <v>100</v>
      </c>
      <c r="D110" s="45"/>
      <c r="E110" s="45"/>
      <c r="F110" s="45"/>
      <c r="G110" s="45"/>
      <c r="H110" s="45"/>
      <c r="I110" s="45"/>
      <c r="J110" s="45"/>
      <c r="K110" s="45"/>
      <c r="L110" s="45"/>
      <c r="M110" s="45"/>
      <c r="N110" s="46"/>
    </row>
    <row r="111" spans="1:14" s="1" customFormat="1" ht="42.75" customHeight="1" x14ac:dyDescent="0.25">
      <c r="A111" s="88" t="s">
        <v>156</v>
      </c>
      <c r="B111" s="42"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89"/>
      <c r="B112" s="43"/>
      <c r="C112" s="44" t="s">
        <v>101</v>
      </c>
      <c r="D112" s="45"/>
      <c r="E112" s="45"/>
      <c r="F112" s="45"/>
      <c r="G112" s="45"/>
      <c r="H112" s="45"/>
      <c r="I112" s="45"/>
      <c r="J112" s="45"/>
      <c r="K112" s="45"/>
      <c r="L112" s="45"/>
      <c r="M112" s="45"/>
      <c r="N112" s="46"/>
    </row>
    <row r="113" spans="1:14" s="1" customFormat="1" ht="42.75" customHeight="1" x14ac:dyDescent="0.25">
      <c r="A113" s="88" t="s">
        <v>157</v>
      </c>
      <c r="B113" s="42"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89"/>
      <c r="B114" s="43"/>
      <c r="C114" s="44" t="s">
        <v>160</v>
      </c>
      <c r="D114" s="45"/>
      <c r="E114" s="45"/>
      <c r="F114" s="45"/>
      <c r="G114" s="45"/>
      <c r="H114" s="45"/>
      <c r="I114" s="45"/>
      <c r="J114" s="45"/>
      <c r="K114" s="45"/>
      <c r="L114" s="45"/>
      <c r="M114" s="45"/>
      <c r="N114" s="46"/>
    </row>
    <row r="115" spans="1:14" s="1" customFormat="1" ht="42.75" customHeight="1" x14ac:dyDescent="0.25">
      <c r="A115" s="88" t="s">
        <v>161</v>
      </c>
      <c r="B115" s="54"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89"/>
      <c r="B116" s="55"/>
      <c r="C116" s="44" t="s">
        <v>85</v>
      </c>
      <c r="D116" s="45"/>
      <c r="E116" s="45"/>
      <c r="F116" s="45"/>
      <c r="G116" s="45"/>
      <c r="H116" s="45"/>
      <c r="I116" s="45"/>
      <c r="J116" s="45"/>
      <c r="K116" s="45"/>
      <c r="L116" s="45"/>
      <c r="M116" s="45"/>
      <c r="N116" s="46"/>
    </row>
    <row r="117" spans="1:14" s="1" customFormat="1" ht="42.75" customHeight="1" x14ac:dyDescent="0.25">
      <c r="A117" s="88" t="s">
        <v>165</v>
      </c>
      <c r="B117" s="54"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89"/>
      <c r="B118" s="55"/>
      <c r="C118" s="56" t="s">
        <v>167</v>
      </c>
      <c r="D118" s="57"/>
      <c r="E118" s="57"/>
      <c r="F118" s="57"/>
      <c r="G118" s="57"/>
      <c r="H118" s="57"/>
      <c r="I118" s="57"/>
      <c r="J118" s="57"/>
      <c r="K118" s="57"/>
      <c r="L118" s="57"/>
      <c r="M118" s="57"/>
      <c r="N118" s="58"/>
    </row>
    <row r="119" spans="1:14" s="1" customFormat="1" ht="42.75" customHeight="1" x14ac:dyDescent="0.25">
      <c r="A119" s="88" t="s">
        <v>168</v>
      </c>
      <c r="B119" s="42"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89"/>
      <c r="B120" s="43"/>
      <c r="C120" s="44" t="s">
        <v>172</v>
      </c>
      <c r="D120" s="45"/>
      <c r="E120" s="45"/>
      <c r="F120" s="45"/>
      <c r="G120" s="45"/>
      <c r="H120" s="45"/>
      <c r="I120" s="45"/>
      <c r="J120" s="45"/>
      <c r="K120" s="45"/>
      <c r="L120" s="45"/>
      <c r="M120" s="45"/>
      <c r="N120" s="46"/>
    </row>
    <row r="121" spans="1:14" s="1" customFormat="1" ht="42.75" customHeight="1" x14ac:dyDescent="0.25">
      <c r="A121" s="88" t="s">
        <v>173</v>
      </c>
      <c r="B121" s="42"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89"/>
      <c r="B122" s="43"/>
      <c r="C122" s="44" t="s">
        <v>85</v>
      </c>
      <c r="D122" s="45"/>
      <c r="E122" s="45"/>
      <c r="F122" s="45"/>
      <c r="G122" s="45"/>
      <c r="H122" s="45"/>
      <c r="I122" s="45"/>
      <c r="J122" s="45"/>
      <c r="K122" s="45"/>
      <c r="L122" s="45"/>
      <c r="M122" s="45"/>
      <c r="N122" s="46"/>
    </row>
    <row r="123" spans="1:14" s="1" customFormat="1" ht="42.75" customHeight="1" x14ac:dyDescent="0.25">
      <c r="A123" s="88" t="s">
        <v>175</v>
      </c>
      <c r="B123" s="54"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89"/>
      <c r="B124" s="55"/>
      <c r="C124" s="56" t="s">
        <v>178</v>
      </c>
      <c r="D124" s="57"/>
      <c r="E124" s="57"/>
      <c r="F124" s="57"/>
      <c r="G124" s="57"/>
      <c r="H124" s="57"/>
      <c r="I124" s="57"/>
      <c r="J124" s="57"/>
      <c r="K124" s="57"/>
      <c r="L124" s="57"/>
      <c r="M124" s="57"/>
      <c r="N124" s="58"/>
    </row>
    <row r="125" spans="1:14" s="1" customFormat="1" ht="42" customHeight="1" x14ac:dyDescent="0.25">
      <c r="A125" s="88" t="s">
        <v>179</v>
      </c>
      <c r="B125" s="54"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89"/>
      <c r="B126" s="55"/>
      <c r="C126" s="56" t="s">
        <v>194</v>
      </c>
      <c r="D126" s="57"/>
      <c r="E126" s="57"/>
      <c r="F126" s="57"/>
      <c r="G126" s="57"/>
      <c r="H126" s="57"/>
      <c r="I126" s="57"/>
      <c r="J126" s="57"/>
      <c r="K126" s="57"/>
      <c r="L126" s="57"/>
      <c r="M126" s="57"/>
      <c r="N126" s="58"/>
    </row>
    <row r="127" spans="1:14" s="1" customFormat="1" ht="50.1" customHeight="1" x14ac:dyDescent="0.25">
      <c r="A127" s="88" t="s">
        <v>182</v>
      </c>
      <c r="B127" s="54"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89"/>
      <c r="B128" s="55"/>
      <c r="C128" s="56" t="s">
        <v>185</v>
      </c>
      <c r="D128" s="57"/>
      <c r="E128" s="57"/>
      <c r="F128" s="57"/>
      <c r="G128" s="57"/>
      <c r="H128" s="57"/>
      <c r="I128" s="57"/>
      <c r="J128" s="57"/>
      <c r="K128" s="57"/>
      <c r="L128" s="57"/>
      <c r="M128" s="57"/>
      <c r="N128" s="58"/>
    </row>
    <row r="129" spans="1:15" s="1" customFormat="1" ht="36" customHeight="1" x14ac:dyDescent="0.25">
      <c r="A129" s="88" t="s">
        <v>182</v>
      </c>
      <c r="B129" s="54" t="s">
        <v>186</v>
      </c>
      <c r="C129" s="15" t="s">
        <v>47</v>
      </c>
      <c r="D129" s="16" t="s">
        <v>84</v>
      </c>
      <c r="E129" s="15" t="s">
        <v>187</v>
      </c>
      <c r="F129" s="15" t="s">
        <v>164</v>
      </c>
      <c r="G129" s="17">
        <v>0</v>
      </c>
      <c r="H129" s="17">
        <v>0</v>
      </c>
      <c r="I129" s="17">
        <v>0</v>
      </c>
      <c r="J129" s="17">
        <v>0</v>
      </c>
      <c r="K129" s="17">
        <v>0</v>
      </c>
      <c r="L129" s="17">
        <v>0</v>
      </c>
      <c r="M129" s="18">
        <v>2</v>
      </c>
      <c r="N129" s="15">
        <v>28</v>
      </c>
    </row>
    <row r="130" spans="1:15" s="1" customFormat="1" x14ac:dyDescent="0.25">
      <c r="A130" s="89"/>
      <c r="B130" s="55"/>
      <c r="C130" s="56" t="s">
        <v>195</v>
      </c>
      <c r="D130" s="57"/>
      <c r="E130" s="57"/>
      <c r="F130" s="57"/>
      <c r="G130" s="57"/>
      <c r="H130" s="57"/>
      <c r="I130" s="57"/>
      <c r="J130" s="57"/>
      <c r="K130" s="57"/>
      <c r="L130" s="57"/>
      <c r="M130" s="57"/>
      <c r="N130" s="58"/>
    </row>
    <row r="131" spans="1:15" s="1" customFormat="1" ht="42" customHeight="1" x14ac:dyDescent="0.25">
      <c r="A131" s="40" t="s">
        <v>188</v>
      </c>
      <c r="B131" s="42"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5" s="1" customFormat="1" x14ac:dyDescent="0.25">
      <c r="A132" s="41"/>
      <c r="B132" s="43"/>
      <c r="C132" s="44" t="s">
        <v>190</v>
      </c>
      <c r="D132" s="45"/>
      <c r="E132" s="45"/>
      <c r="F132" s="45"/>
      <c r="G132" s="45"/>
      <c r="H132" s="45"/>
      <c r="I132" s="45"/>
      <c r="J132" s="45"/>
      <c r="K132" s="45"/>
      <c r="L132" s="45"/>
      <c r="M132" s="45"/>
      <c r="N132" s="46"/>
    </row>
    <row r="133" spans="1:15" s="1" customFormat="1" ht="42" customHeight="1" x14ac:dyDescent="0.25">
      <c r="A133" s="88" t="s">
        <v>188</v>
      </c>
      <c r="B133" s="54"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5" s="1" customFormat="1" x14ac:dyDescent="0.25">
      <c r="A134" s="89"/>
      <c r="B134" s="55"/>
      <c r="C134" s="56" t="s">
        <v>195</v>
      </c>
      <c r="D134" s="57"/>
      <c r="E134" s="57"/>
      <c r="F134" s="57"/>
      <c r="G134" s="57"/>
      <c r="H134" s="57"/>
      <c r="I134" s="57"/>
      <c r="J134" s="57"/>
      <c r="K134" s="57"/>
      <c r="L134" s="57"/>
      <c r="M134" s="57"/>
      <c r="N134" s="58"/>
    </row>
    <row r="135" spans="1:15" s="1" customFormat="1" ht="28.5" customHeight="1" x14ac:dyDescent="0.25">
      <c r="A135" s="47" t="s">
        <v>14</v>
      </c>
      <c r="B135" s="48"/>
      <c r="C135" s="48"/>
      <c r="D135" s="48"/>
      <c r="E135" s="48"/>
      <c r="F135" s="48"/>
      <c r="G135" s="48"/>
      <c r="H135" s="48"/>
      <c r="I135" s="48"/>
      <c r="J135" s="48"/>
      <c r="K135" s="49"/>
      <c r="L135" s="31">
        <f>SUM(L103:L134)</f>
        <v>56918.299999999996</v>
      </c>
      <c r="M135" s="32">
        <f>+SUM(M103:M134)</f>
        <v>95</v>
      </c>
      <c r="N135" s="32">
        <f>+SUM(N103:N134)</f>
        <v>484</v>
      </c>
    </row>
    <row r="136" spans="1:15" s="1" customFormat="1" ht="19.5" customHeight="1" x14ac:dyDescent="0.25">
      <c r="A136" s="90" t="s">
        <v>193</v>
      </c>
      <c r="B136" s="91"/>
      <c r="C136" s="91"/>
      <c r="D136" s="91"/>
      <c r="E136" s="91"/>
      <c r="F136" s="91"/>
      <c r="G136" s="91"/>
      <c r="H136" s="91"/>
      <c r="I136" s="91"/>
      <c r="J136" s="91"/>
      <c r="K136" s="91"/>
      <c r="L136" s="91"/>
      <c r="M136" s="91"/>
      <c r="N136" s="91"/>
    </row>
    <row r="137" spans="1:15" s="1" customFormat="1" ht="21.75" customHeight="1" x14ac:dyDescent="0.25">
      <c r="A137" s="60" t="s">
        <v>204</v>
      </c>
      <c r="B137" s="60"/>
      <c r="C137" s="60"/>
      <c r="D137" s="60"/>
      <c r="E137" s="60"/>
      <c r="F137" s="60"/>
      <c r="G137" s="60"/>
      <c r="H137" s="60"/>
      <c r="I137" s="60"/>
      <c r="J137" s="60"/>
      <c r="K137" s="60"/>
      <c r="L137" s="60"/>
      <c r="M137" s="60"/>
      <c r="N137" s="60"/>
    </row>
    <row r="138" spans="1:15" s="1" customFormat="1" ht="21.75" customHeight="1" x14ac:dyDescent="0.25">
      <c r="A138" s="61" t="s">
        <v>0</v>
      </c>
      <c r="B138" s="62" t="s">
        <v>1</v>
      </c>
      <c r="C138" s="63" t="s">
        <v>2</v>
      </c>
      <c r="D138" s="62" t="s">
        <v>3</v>
      </c>
      <c r="E138" s="62" t="s">
        <v>4</v>
      </c>
      <c r="F138" s="62" t="s">
        <v>5</v>
      </c>
      <c r="G138" s="64" t="s">
        <v>203</v>
      </c>
      <c r="H138" s="64"/>
      <c r="I138" s="64"/>
      <c r="J138" s="64"/>
      <c r="K138" s="64"/>
      <c r="L138" s="65" t="s">
        <v>201</v>
      </c>
      <c r="M138" s="66" t="s">
        <v>6</v>
      </c>
      <c r="N138" s="63" t="s">
        <v>202</v>
      </c>
    </row>
    <row r="139" spans="1:15" s="1" customFormat="1" ht="32.25" customHeight="1" x14ac:dyDescent="0.25">
      <c r="A139" s="61"/>
      <c r="B139" s="62"/>
      <c r="C139" s="63"/>
      <c r="D139" s="62"/>
      <c r="E139" s="62"/>
      <c r="F139" s="62"/>
      <c r="G139" s="33" t="s">
        <v>196</v>
      </c>
      <c r="H139" s="33" t="s">
        <v>197</v>
      </c>
      <c r="I139" s="30" t="s">
        <v>198</v>
      </c>
      <c r="J139" s="33" t="s">
        <v>199</v>
      </c>
      <c r="K139" s="33" t="s">
        <v>200</v>
      </c>
      <c r="L139" s="65"/>
      <c r="M139" s="66"/>
      <c r="N139" s="63"/>
    </row>
    <row r="140" spans="1:15" s="1" customFormat="1" x14ac:dyDescent="0.25">
      <c r="A140" s="40" t="s">
        <v>205</v>
      </c>
      <c r="B140" s="42" t="s">
        <v>99</v>
      </c>
      <c r="C140" s="24" t="s">
        <v>36</v>
      </c>
      <c r="D140" s="25" t="s">
        <v>38</v>
      </c>
      <c r="E140" s="25" t="s">
        <v>38</v>
      </c>
      <c r="F140" s="25" t="s">
        <v>135</v>
      </c>
      <c r="G140" s="26">
        <v>0</v>
      </c>
      <c r="H140" s="26">
        <v>0</v>
      </c>
      <c r="I140" s="26">
        <v>0</v>
      </c>
      <c r="J140" s="26">
        <v>0</v>
      </c>
      <c r="K140" s="26">
        <v>0</v>
      </c>
      <c r="L140" s="26">
        <v>0</v>
      </c>
      <c r="M140" s="27" t="s">
        <v>68</v>
      </c>
      <c r="N140" s="28">
        <v>2</v>
      </c>
    </row>
    <row r="141" spans="1:15" s="1" customFormat="1" x14ac:dyDescent="0.25">
      <c r="A141" s="41"/>
      <c r="B141" s="43"/>
      <c r="C141" s="44" t="s">
        <v>206</v>
      </c>
      <c r="D141" s="45"/>
      <c r="E141" s="45"/>
      <c r="F141" s="45"/>
      <c r="G141" s="45"/>
      <c r="H141" s="45"/>
      <c r="I141" s="45"/>
      <c r="J141" s="45"/>
      <c r="K141" s="45"/>
      <c r="L141" s="45"/>
      <c r="M141" s="45"/>
      <c r="N141" s="46"/>
    </row>
    <row r="142" spans="1:15" s="1" customFormat="1" x14ac:dyDescent="0.25">
      <c r="A142" s="40" t="s">
        <v>205</v>
      </c>
      <c r="B142" s="42" t="s">
        <v>66</v>
      </c>
      <c r="C142" s="24" t="s">
        <v>36</v>
      </c>
      <c r="D142" s="25" t="s">
        <v>38</v>
      </c>
      <c r="E142" s="25" t="s">
        <v>38</v>
      </c>
      <c r="F142" s="25" t="s">
        <v>135</v>
      </c>
      <c r="G142" s="26">
        <v>0</v>
      </c>
      <c r="H142" s="26">
        <v>0</v>
      </c>
      <c r="I142" s="26">
        <v>0</v>
      </c>
      <c r="J142" s="26">
        <v>0</v>
      </c>
      <c r="K142" s="26">
        <v>0</v>
      </c>
      <c r="L142" s="26">
        <v>0</v>
      </c>
      <c r="M142" s="27" t="s">
        <v>68</v>
      </c>
      <c r="N142" s="24">
        <v>2</v>
      </c>
    </row>
    <row r="143" spans="1:15" s="1" customFormat="1" x14ac:dyDescent="0.25">
      <c r="A143" s="41"/>
      <c r="B143" s="43"/>
      <c r="C143" s="44" t="s">
        <v>101</v>
      </c>
      <c r="D143" s="45"/>
      <c r="E143" s="45"/>
      <c r="F143" s="45"/>
      <c r="G143" s="45"/>
      <c r="H143" s="45"/>
      <c r="I143" s="45"/>
      <c r="J143" s="45"/>
      <c r="K143" s="45"/>
      <c r="L143" s="45"/>
      <c r="M143" s="45"/>
      <c r="N143" s="46"/>
      <c r="O143" s="37"/>
    </row>
    <row r="144" spans="1:15" s="1" customFormat="1" x14ac:dyDescent="0.25">
      <c r="A144" s="40" t="s">
        <v>207</v>
      </c>
      <c r="B144" s="42" t="s">
        <v>208</v>
      </c>
      <c r="C144" s="24" t="s">
        <v>47</v>
      </c>
      <c r="D144" s="25" t="s">
        <v>19</v>
      </c>
      <c r="E144" s="35" t="s">
        <v>19</v>
      </c>
      <c r="F144" s="25" t="s">
        <v>60</v>
      </c>
      <c r="G144" s="26">
        <v>1636.8</v>
      </c>
      <c r="H144" s="26">
        <v>2040</v>
      </c>
      <c r="I144" s="26">
        <v>0</v>
      </c>
      <c r="J144" s="26">
        <v>0</v>
      </c>
      <c r="K144" s="26">
        <f>+L144/N144</f>
        <v>1225.6000000000001</v>
      </c>
      <c r="L144" s="26">
        <f>+G144+H144+J144</f>
        <v>3676.8</v>
      </c>
      <c r="M144" s="27">
        <v>6</v>
      </c>
      <c r="N144" s="28">
        <v>3</v>
      </c>
      <c r="O144" s="37"/>
    </row>
    <row r="145" spans="1:15" s="1" customFormat="1" x14ac:dyDescent="0.25">
      <c r="A145" s="41"/>
      <c r="B145" s="43"/>
      <c r="C145" s="44" t="s">
        <v>209</v>
      </c>
      <c r="D145" s="45"/>
      <c r="E145" s="45"/>
      <c r="F145" s="45"/>
      <c r="G145" s="45"/>
      <c r="H145" s="45"/>
      <c r="I145" s="45"/>
      <c r="J145" s="45"/>
      <c r="K145" s="45"/>
      <c r="L145" s="45"/>
      <c r="M145" s="45"/>
      <c r="N145" s="46"/>
      <c r="O145" s="37"/>
    </row>
    <row r="146" spans="1:15" s="1" customFormat="1" ht="24" x14ac:dyDescent="0.25">
      <c r="A146" s="40" t="s">
        <v>210</v>
      </c>
      <c r="B146" s="42" t="s">
        <v>211</v>
      </c>
      <c r="C146" s="24" t="s">
        <v>47</v>
      </c>
      <c r="D146" s="25" t="s">
        <v>84</v>
      </c>
      <c r="E146" s="24" t="s">
        <v>212</v>
      </c>
      <c r="F146" s="24" t="s">
        <v>164</v>
      </c>
      <c r="G146" s="26">
        <v>0</v>
      </c>
      <c r="H146" s="26">
        <v>0</v>
      </c>
      <c r="I146" s="26"/>
      <c r="J146" s="26">
        <v>0</v>
      </c>
      <c r="K146" s="26">
        <v>0</v>
      </c>
      <c r="L146" s="26">
        <f>+SUM(G146:J146)</f>
        <v>0</v>
      </c>
      <c r="M146" s="24">
        <v>75</v>
      </c>
      <c r="N146" s="35">
        <v>7</v>
      </c>
      <c r="O146" s="37"/>
    </row>
    <row r="147" spans="1:15" s="1" customFormat="1" ht="26.25" customHeight="1" x14ac:dyDescent="0.25">
      <c r="A147" s="41"/>
      <c r="B147" s="43"/>
      <c r="C147" s="44" t="s">
        <v>213</v>
      </c>
      <c r="D147" s="45"/>
      <c r="E147" s="45"/>
      <c r="F147" s="45"/>
      <c r="G147" s="45"/>
      <c r="H147" s="45"/>
      <c r="I147" s="45"/>
      <c r="J147" s="45"/>
      <c r="K147" s="45"/>
      <c r="L147" s="45"/>
      <c r="M147" s="45"/>
      <c r="N147" s="46"/>
      <c r="O147" s="37"/>
    </row>
    <row r="148" spans="1:15" s="1" customFormat="1" ht="24" x14ac:dyDescent="0.25">
      <c r="A148" s="40" t="s">
        <v>214</v>
      </c>
      <c r="B148" s="42" t="s">
        <v>215</v>
      </c>
      <c r="C148" s="24" t="s">
        <v>47</v>
      </c>
      <c r="D148" s="25" t="s">
        <v>84</v>
      </c>
      <c r="E148" s="24" t="s">
        <v>212</v>
      </c>
      <c r="F148" s="24" t="s">
        <v>164</v>
      </c>
      <c r="G148" s="26">
        <v>0</v>
      </c>
      <c r="H148" s="26">
        <v>0</v>
      </c>
      <c r="I148" s="26">
        <v>966.7</v>
      </c>
      <c r="J148" s="26">
        <v>0</v>
      </c>
      <c r="K148" s="26">
        <f>+L148/M148</f>
        <v>38.667999999999999</v>
      </c>
      <c r="L148" s="26">
        <f>+SUM(G148:J148)</f>
        <v>966.7</v>
      </c>
      <c r="M148" s="24">
        <v>25</v>
      </c>
      <c r="N148" s="35">
        <v>13</v>
      </c>
      <c r="O148" s="37"/>
    </row>
    <row r="149" spans="1:15" s="1" customFormat="1" x14ac:dyDescent="0.25">
      <c r="A149" s="41"/>
      <c r="B149" s="43"/>
      <c r="C149" s="59" t="s">
        <v>85</v>
      </c>
      <c r="D149" s="59"/>
      <c r="E149" s="59"/>
      <c r="F149" s="59"/>
      <c r="G149" s="59"/>
      <c r="H149" s="59"/>
      <c r="I149" s="59"/>
      <c r="J149" s="59"/>
      <c r="K149" s="59"/>
      <c r="L149" s="59"/>
      <c r="M149" s="59"/>
      <c r="N149" s="59"/>
      <c r="O149" s="37"/>
    </row>
    <row r="150" spans="1:15" s="1" customFormat="1" ht="24" x14ac:dyDescent="0.25">
      <c r="A150" s="40" t="s">
        <v>216</v>
      </c>
      <c r="B150" s="42" t="s">
        <v>217</v>
      </c>
      <c r="C150" s="24" t="s">
        <v>83</v>
      </c>
      <c r="D150" s="25" t="s">
        <v>84</v>
      </c>
      <c r="E150" s="24" t="s">
        <v>163</v>
      </c>
      <c r="F150" s="24" t="s">
        <v>164</v>
      </c>
      <c r="G150" s="26">
        <v>0</v>
      </c>
      <c r="H150" s="26">
        <v>0</v>
      </c>
      <c r="I150" s="26">
        <v>0</v>
      </c>
      <c r="J150" s="26">
        <v>0</v>
      </c>
      <c r="K150" s="26">
        <v>0</v>
      </c>
      <c r="L150" s="26">
        <v>0</v>
      </c>
      <c r="M150" s="36">
        <v>20</v>
      </c>
      <c r="N150" s="36">
        <v>17</v>
      </c>
      <c r="O150" s="37"/>
    </row>
    <row r="151" spans="1:15" s="1" customFormat="1" x14ac:dyDescent="0.25">
      <c r="A151" s="41"/>
      <c r="B151" s="43"/>
      <c r="C151" s="44" t="s">
        <v>85</v>
      </c>
      <c r="D151" s="45"/>
      <c r="E151" s="45"/>
      <c r="F151" s="45"/>
      <c r="G151" s="45"/>
      <c r="H151" s="45"/>
      <c r="I151" s="45"/>
      <c r="J151" s="45"/>
      <c r="K151" s="45"/>
      <c r="L151" s="45"/>
      <c r="M151" s="45"/>
      <c r="N151" s="46"/>
      <c r="O151" s="37"/>
    </row>
    <row r="152" spans="1:15" s="1" customFormat="1" x14ac:dyDescent="0.25">
      <c r="A152" s="40" t="s">
        <v>218</v>
      </c>
      <c r="B152" s="54" t="s">
        <v>219</v>
      </c>
      <c r="C152" s="15" t="s">
        <v>47</v>
      </c>
      <c r="D152" s="16" t="s">
        <v>37</v>
      </c>
      <c r="E152" s="15" t="s">
        <v>38</v>
      </c>
      <c r="F152" s="16" t="s">
        <v>135</v>
      </c>
      <c r="G152" s="17">
        <v>0</v>
      </c>
      <c r="H152" s="17">
        <v>0</v>
      </c>
      <c r="I152" s="17">
        <v>0</v>
      </c>
      <c r="J152" s="17">
        <v>4400</v>
      </c>
      <c r="K152" s="17">
        <f>+L152/N152</f>
        <v>1100</v>
      </c>
      <c r="L152" s="17">
        <f>+SUM(G152:J152)</f>
        <v>4400</v>
      </c>
      <c r="M152" s="18">
        <v>16</v>
      </c>
      <c r="N152" s="15">
        <v>4</v>
      </c>
      <c r="O152" s="37"/>
    </row>
    <row r="153" spans="1:15" s="1" customFormat="1" x14ac:dyDescent="0.25">
      <c r="A153" s="41"/>
      <c r="B153" s="55"/>
      <c r="C153" s="56" t="s">
        <v>220</v>
      </c>
      <c r="D153" s="57"/>
      <c r="E153" s="57"/>
      <c r="F153" s="57"/>
      <c r="G153" s="57"/>
      <c r="H153" s="57"/>
      <c r="I153" s="57"/>
      <c r="J153" s="57"/>
      <c r="K153" s="57"/>
      <c r="L153" s="57"/>
      <c r="M153" s="57"/>
      <c r="N153" s="58"/>
      <c r="O153" s="37"/>
    </row>
    <row r="154" spans="1:15" s="1" customFormat="1" x14ac:dyDescent="0.25">
      <c r="A154" s="40" t="s">
        <v>221</v>
      </c>
      <c r="B154" s="42" t="s">
        <v>222</v>
      </c>
      <c r="C154" s="24" t="s">
        <v>47</v>
      </c>
      <c r="D154" s="24" t="s">
        <v>37</v>
      </c>
      <c r="E154" s="24" t="s">
        <v>38</v>
      </c>
      <c r="F154" s="25" t="s">
        <v>135</v>
      </c>
      <c r="G154" s="26">
        <v>0</v>
      </c>
      <c r="H154" s="26">
        <v>0</v>
      </c>
      <c r="I154" s="26">
        <v>0</v>
      </c>
      <c r="J154" s="26">
        <v>0</v>
      </c>
      <c r="K154" s="26">
        <f>+L154/N154</f>
        <v>0</v>
      </c>
      <c r="L154" s="26">
        <f>+SUM(G154:J154)</f>
        <v>0</v>
      </c>
      <c r="M154" s="27">
        <v>5</v>
      </c>
      <c r="N154" s="24">
        <v>1</v>
      </c>
      <c r="O154" s="37"/>
    </row>
    <row r="155" spans="1:15" s="1" customFormat="1" x14ac:dyDescent="0.25">
      <c r="A155" s="41"/>
      <c r="B155" s="43"/>
      <c r="C155" s="44" t="s">
        <v>223</v>
      </c>
      <c r="D155" s="45"/>
      <c r="E155" s="45"/>
      <c r="F155" s="45"/>
      <c r="G155" s="45"/>
      <c r="H155" s="45"/>
      <c r="I155" s="45"/>
      <c r="J155" s="45"/>
      <c r="K155" s="45"/>
      <c r="L155" s="45"/>
      <c r="M155" s="45"/>
      <c r="N155" s="46"/>
      <c r="O155" s="37"/>
    </row>
    <row r="156" spans="1:15" s="1" customFormat="1" ht="24" x14ac:dyDescent="0.25">
      <c r="A156" s="40" t="s">
        <v>224</v>
      </c>
      <c r="B156" s="42" t="s">
        <v>225</v>
      </c>
      <c r="C156" s="24" t="s">
        <v>47</v>
      </c>
      <c r="D156" s="25" t="s">
        <v>37</v>
      </c>
      <c r="E156" s="24" t="s">
        <v>226</v>
      </c>
      <c r="F156" s="16" t="s">
        <v>135</v>
      </c>
      <c r="G156" s="26">
        <v>0</v>
      </c>
      <c r="H156" s="26">
        <v>0</v>
      </c>
      <c r="I156" s="26">
        <v>0</v>
      </c>
      <c r="J156" s="26">
        <v>3580</v>
      </c>
      <c r="K156" s="26">
        <f>+L156/N156</f>
        <v>1790</v>
      </c>
      <c r="L156" s="26">
        <f>SUM(G156:J156)</f>
        <v>3580</v>
      </c>
      <c r="M156" s="27">
        <v>20</v>
      </c>
      <c r="N156" s="24">
        <v>2</v>
      </c>
      <c r="O156" s="37"/>
    </row>
    <row r="157" spans="1:15" s="1" customFormat="1" x14ac:dyDescent="0.25">
      <c r="A157" s="41"/>
      <c r="B157" s="43"/>
      <c r="C157" s="44" t="s">
        <v>227</v>
      </c>
      <c r="D157" s="45"/>
      <c r="E157" s="45"/>
      <c r="F157" s="45"/>
      <c r="G157" s="45"/>
      <c r="H157" s="45"/>
      <c r="I157" s="45"/>
      <c r="J157" s="45"/>
      <c r="K157" s="45"/>
      <c r="L157" s="45"/>
      <c r="M157" s="45"/>
      <c r="N157" s="46"/>
      <c r="O157" s="37"/>
    </row>
    <row r="158" spans="1:15" s="1" customFormat="1" ht="17.25" customHeight="1" x14ac:dyDescent="0.25">
      <c r="A158" s="40" t="s">
        <v>228</v>
      </c>
      <c r="B158" s="54" t="s">
        <v>229</v>
      </c>
      <c r="C158" s="15" t="s">
        <v>47</v>
      </c>
      <c r="D158" s="16" t="s">
        <v>37</v>
      </c>
      <c r="E158" s="15" t="s">
        <v>38</v>
      </c>
      <c r="F158" s="16" t="s">
        <v>230</v>
      </c>
      <c r="G158" s="17">
        <v>0</v>
      </c>
      <c r="H158" s="17">
        <v>0</v>
      </c>
      <c r="I158" s="17">
        <v>0</v>
      </c>
      <c r="J158" s="17">
        <v>980</v>
      </c>
      <c r="K158" s="17">
        <f>+L158/N158</f>
        <v>980</v>
      </c>
      <c r="L158" s="17">
        <f>+SUM(G158:J158)</f>
        <v>980</v>
      </c>
      <c r="M158" s="18">
        <v>16</v>
      </c>
      <c r="N158" s="15">
        <v>1</v>
      </c>
      <c r="O158" s="37"/>
    </row>
    <row r="159" spans="1:15" s="1" customFormat="1" ht="26.25" customHeight="1" x14ac:dyDescent="0.25">
      <c r="A159" s="41"/>
      <c r="B159" s="55"/>
      <c r="C159" s="56" t="s">
        <v>231</v>
      </c>
      <c r="D159" s="57"/>
      <c r="E159" s="57"/>
      <c r="F159" s="57"/>
      <c r="G159" s="57"/>
      <c r="H159" s="57"/>
      <c r="I159" s="57"/>
      <c r="J159" s="57"/>
      <c r="K159" s="57"/>
      <c r="L159" s="57"/>
      <c r="M159" s="57"/>
      <c r="N159" s="58"/>
      <c r="O159" s="37"/>
    </row>
    <row r="160" spans="1:15" s="1" customFormat="1" ht="50.1" customHeight="1" x14ac:dyDescent="0.25">
      <c r="A160" s="40" t="s">
        <v>232</v>
      </c>
      <c r="B160" s="42" t="s">
        <v>233</v>
      </c>
      <c r="C160" s="24" t="s">
        <v>47</v>
      </c>
      <c r="D160" s="25" t="s">
        <v>234</v>
      </c>
      <c r="E160" s="24" t="s">
        <v>235</v>
      </c>
      <c r="F160" s="25" t="s">
        <v>135</v>
      </c>
      <c r="G160" s="26">
        <v>639</v>
      </c>
      <c r="H160" s="26">
        <v>496.2</v>
      </c>
      <c r="I160" s="26">
        <v>525.69000000000005</v>
      </c>
      <c r="J160" s="26">
        <v>0</v>
      </c>
      <c r="K160" s="26">
        <f>+L160/N160</f>
        <v>92.271666666666675</v>
      </c>
      <c r="L160" s="26">
        <f>+SUM(G160:J160)</f>
        <v>1660.89</v>
      </c>
      <c r="M160" s="27">
        <v>12</v>
      </c>
      <c r="N160" s="24">
        <v>18</v>
      </c>
      <c r="O160" s="37"/>
    </row>
    <row r="161" spans="1:15" s="1" customFormat="1" x14ac:dyDescent="0.25">
      <c r="A161" s="41"/>
      <c r="B161" s="43"/>
      <c r="C161" s="44" t="s">
        <v>85</v>
      </c>
      <c r="D161" s="45"/>
      <c r="E161" s="45"/>
      <c r="F161" s="45"/>
      <c r="G161" s="45"/>
      <c r="H161" s="45"/>
      <c r="I161" s="45"/>
      <c r="J161" s="45"/>
      <c r="K161" s="45"/>
      <c r="L161" s="45"/>
      <c r="M161" s="45"/>
      <c r="N161" s="46"/>
      <c r="O161" s="37"/>
    </row>
    <row r="162" spans="1:15" s="1" customFormat="1" ht="22.5" customHeight="1" x14ac:dyDescent="0.25">
      <c r="A162" s="40" t="s">
        <v>236</v>
      </c>
      <c r="B162" s="42" t="s">
        <v>237</v>
      </c>
      <c r="C162" s="24" t="s">
        <v>36</v>
      </c>
      <c r="D162" s="25" t="s">
        <v>38</v>
      </c>
      <c r="E162" s="25" t="s">
        <v>38</v>
      </c>
      <c r="F162" s="25" t="s">
        <v>144</v>
      </c>
      <c r="G162" s="26">
        <v>960.3</v>
      </c>
      <c r="H162" s="26">
        <v>2040</v>
      </c>
      <c r="I162" s="26">
        <v>0</v>
      </c>
      <c r="J162" s="26">
        <v>0</v>
      </c>
      <c r="K162" s="26">
        <f>+L162/N162</f>
        <v>3000.3</v>
      </c>
      <c r="L162" s="26">
        <f>+SUM(G162:J162)</f>
        <v>3000.3</v>
      </c>
      <c r="M162" s="27">
        <v>24</v>
      </c>
      <c r="N162" s="28">
        <v>1</v>
      </c>
      <c r="O162" s="37"/>
    </row>
    <row r="163" spans="1:15" s="1" customFormat="1" ht="26.25" customHeight="1" x14ac:dyDescent="0.25">
      <c r="A163" s="41"/>
      <c r="B163" s="43"/>
      <c r="C163" s="44" t="s">
        <v>238</v>
      </c>
      <c r="D163" s="45"/>
      <c r="E163" s="45"/>
      <c r="F163" s="45"/>
      <c r="G163" s="45"/>
      <c r="H163" s="45"/>
      <c r="I163" s="45"/>
      <c r="J163" s="45"/>
      <c r="K163" s="45"/>
      <c r="L163" s="45"/>
      <c r="M163" s="45"/>
      <c r="N163" s="46"/>
      <c r="O163" s="37"/>
    </row>
    <row r="164" spans="1:15" s="1" customFormat="1" ht="42" customHeight="1" x14ac:dyDescent="0.25">
      <c r="A164" s="40" t="s">
        <v>239</v>
      </c>
      <c r="B164" s="42" t="s">
        <v>240</v>
      </c>
      <c r="C164" s="24" t="s">
        <v>36</v>
      </c>
      <c r="D164" s="24" t="s">
        <v>37</v>
      </c>
      <c r="E164" s="24" t="s">
        <v>241</v>
      </c>
      <c r="F164" s="25" t="s">
        <v>135</v>
      </c>
      <c r="G164" s="26">
        <v>0</v>
      </c>
      <c r="H164" s="26">
        <v>0</v>
      </c>
      <c r="I164" s="26">
        <v>0</v>
      </c>
      <c r="J164" s="26">
        <v>0</v>
      </c>
      <c r="K164" s="26">
        <f>+L164/N164</f>
        <v>0</v>
      </c>
      <c r="L164" s="26">
        <f>+SUM(G164:J164)</f>
        <v>0</v>
      </c>
      <c r="M164" s="27">
        <v>12</v>
      </c>
      <c r="N164" s="24">
        <v>1</v>
      </c>
      <c r="O164" s="37"/>
    </row>
    <row r="165" spans="1:15" s="1" customFormat="1" x14ac:dyDescent="0.25">
      <c r="A165" s="41"/>
      <c r="B165" s="43"/>
      <c r="C165" s="44" t="s">
        <v>242</v>
      </c>
      <c r="D165" s="45"/>
      <c r="E165" s="45"/>
      <c r="F165" s="45"/>
      <c r="G165" s="45"/>
      <c r="H165" s="45"/>
      <c r="I165" s="45"/>
      <c r="J165" s="45"/>
      <c r="K165" s="45"/>
      <c r="L165" s="45"/>
      <c r="M165" s="45"/>
      <c r="N165" s="46"/>
      <c r="O165" s="37"/>
    </row>
    <row r="166" spans="1:15" s="1" customFormat="1" ht="42" customHeight="1" x14ac:dyDescent="0.25">
      <c r="A166" s="47" t="s">
        <v>14</v>
      </c>
      <c r="B166" s="48"/>
      <c r="C166" s="48"/>
      <c r="D166" s="48"/>
      <c r="E166" s="48"/>
      <c r="F166" s="48"/>
      <c r="G166" s="48"/>
      <c r="H166" s="48"/>
      <c r="I166" s="48"/>
      <c r="J166" s="48"/>
      <c r="K166" s="49"/>
      <c r="L166" s="38">
        <v>18264.39</v>
      </c>
      <c r="M166" s="39">
        <f>M164+M162+M160+M158+M156+M154+M152+M150+M148+M146+M144</f>
        <v>231</v>
      </c>
      <c r="N166" s="39">
        <f>N164+N162+N160+N158+N156+N154+N152+N150+N148+N146+N144+N142+N140</f>
        <v>72</v>
      </c>
      <c r="O166" s="37"/>
    </row>
    <row r="167" spans="1:15" s="1" customFormat="1" x14ac:dyDescent="0.25">
      <c r="A167" s="50" t="s">
        <v>193</v>
      </c>
      <c r="B167" s="51"/>
      <c r="C167" s="51"/>
      <c r="D167" s="51"/>
      <c r="E167" s="51"/>
      <c r="F167" s="51"/>
      <c r="G167" s="51"/>
      <c r="H167" s="51"/>
      <c r="I167" s="51"/>
      <c r="J167" s="51"/>
      <c r="K167" s="51"/>
      <c r="L167" s="51"/>
      <c r="M167" s="51"/>
      <c r="N167" s="52"/>
    </row>
    <row r="168" spans="1:15" x14ac:dyDescent="0.25">
      <c r="A168" s="53" t="s">
        <v>15</v>
      </c>
      <c r="B168" s="53"/>
      <c r="C168" s="53"/>
      <c r="D168" s="53"/>
      <c r="E168" s="53"/>
      <c r="F168" s="53"/>
      <c r="G168" s="53"/>
      <c r="H168" s="53"/>
      <c r="I168" s="53"/>
      <c r="J168" s="53"/>
      <c r="K168" s="53"/>
      <c r="L168" s="53"/>
      <c r="M168" s="53"/>
    </row>
    <row r="169" spans="1:15" s="1" customFormat="1" ht="21.75" customHeight="1" x14ac:dyDescent="0.25">
      <c r="A169" s="60" t="s">
        <v>243</v>
      </c>
      <c r="B169" s="60"/>
      <c r="C169" s="60"/>
      <c r="D169" s="60"/>
      <c r="E169" s="60"/>
      <c r="F169" s="60"/>
      <c r="G169" s="60"/>
      <c r="H169" s="60"/>
      <c r="I169" s="60"/>
      <c r="J169" s="60"/>
      <c r="K169" s="60"/>
      <c r="L169" s="60"/>
      <c r="M169" s="60"/>
      <c r="N169" s="60"/>
    </row>
    <row r="170" spans="1:15" s="1" customFormat="1" ht="21.75" customHeight="1" x14ac:dyDescent="0.25">
      <c r="A170" s="61" t="s">
        <v>0</v>
      </c>
      <c r="B170" s="62" t="s">
        <v>1</v>
      </c>
      <c r="C170" s="63" t="s">
        <v>2</v>
      </c>
      <c r="D170" s="62" t="s">
        <v>3</v>
      </c>
      <c r="E170" s="62" t="s">
        <v>4</v>
      </c>
      <c r="F170" s="62" t="s">
        <v>5</v>
      </c>
      <c r="G170" s="64" t="s">
        <v>203</v>
      </c>
      <c r="H170" s="64"/>
      <c r="I170" s="64"/>
      <c r="J170" s="64"/>
      <c r="K170" s="64"/>
      <c r="L170" s="65" t="s">
        <v>201</v>
      </c>
      <c r="M170" s="66" t="s">
        <v>6</v>
      </c>
      <c r="N170" s="63" t="s">
        <v>202</v>
      </c>
    </row>
    <row r="171" spans="1:15" s="1" customFormat="1" ht="32.25" customHeight="1" x14ac:dyDescent="0.25">
      <c r="A171" s="61"/>
      <c r="B171" s="62"/>
      <c r="C171" s="63"/>
      <c r="D171" s="62"/>
      <c r="E171" s="62"/>
      <c r="F171" s="62"/>
      <c r="G171" s="34" t="s">
        <v>196</v>
      </c>
      <c r="H171" s="34" t="s">
        <v>197</v>
      </c>
      <c r="I171" s="30" t="s">
        <v>198</v>
      </c>
      <c r="J171" s="34" t="s">
        <v>199</v>
      </c>
      <c r="K171" s="34" t="s">
        <v>200</v>
      </c>
      <c r="L171" s="65"/>
      <c r="M171" s="66"/>
      <c r="N171" s="63"/>
    </row>
    <row r="172" spans="1:15" s="1" customFormat="1" ht="21" customHeight="1" x14ac:dyDescent="0.25">
      <c r="A172" s="40" t="s">
        <v>244</v>
      </c>
      <c r="B172" s="42" t="s">
        <v>245</v>
      </c>
      <c r="C172" s="24" t="s">
        <v>36</v>
      </c>
      <c r="D172" s="25" t="s">
        <v>38</v>
      </c>
      <c r="E172" s="25" t="s">
        <v>38</v>
      </c>
      <c r="F172" s="25" t="s">
        <v>135</v>
      </c>
      <c r="G172" s="26">
        <v>0</v>
      </c>
      <c r="H172" s="26">
        <v>0</v>
      </c>
      <c r="I172" s="26">
        <v>0</v>
      </c>
      <c r="J172" s="26">
        <v>0</v>
      </c>
      <c r="K172" s="26">
        <v>0</v>
      </c>
      <c r="L172" s="26">
        <v>0</v>
      </c>
      <c r="M172" s="27" t="s">
        <v>68</v>
      </c>
      <c r="N172" s="24">
        <v>1</v>
      </c>
    </row>
    <row r="173" spans="1:15" s="1" customFormat="1" ht="25.5" customHeight="1" x14ac:dyDescent="0.25">
      <c r="A173" s="41"/>
      <c r="B173" s="43"/>
      <c r="C173" s="44" t="s">
        <v>246</v>
      </c>
      <c r="D173" s="45"/>
      <c r="E173" s="45"/>
      <c r="F173" s="45"/>
      <c r="G173" s="45"/>
      <c r="H173" s="45"/>
      <c r="I173" s="45"/>
      <c r="J173" s="45"/>
      <c r="K173" s="45"/>
      <c r="L173" s="45"/>
      <c r="M173" s="45"/>
      <c r="N173" s="46"/>
    </row>
    <row r="174" spans="1:15" s="1" customFormat="1" ht="21" customHeight="1" x14ac:dyDescent="0.25">
      <c r="A174" s="40" t="s">
        <v>244</v>
      </c>
      <c r="B174" s="42" t="s">
        <v>66</v>
      </c>
      <c r="C174" s="24" t="s">
        <v>36</v>
      </c>
      <c r="D174" s="25" t="s">
        <v>38</v>
      </c>
      <c r="E174" s="25" t="s">
        <v>38</v>
      </c>
      <c r="F174" s="25" t="s">
        <v>135</v>
      </c>
      <c r="G174" s="26">
        <v>0</v>
      </c>
      <c r="H174" s="26">
        <v>0</v>
      </c>
      <c r="I174" s="26">
        <v>0</v>
      </c>
      <c r="J174" s="26">
        <v>0</v>
      </c>
      <c r="K174" s="26">
        <v>0</v>
      </c>
      <c r="L174" s="26">
        <v>0</v>
      </c>
      <c r="M174" s="27" t="s">
        <v>68</v>
      </c>
      <c r="N174" s="24">
        <v>2</v>
      </c>
    </row>
    <row r="175" spans="1:15" s="1" customFormat="1" ht="29.25" customHeight="1" x14ac:dyDescent="0.25">
      <c r="A175" s="41"/>
      <c r="B175" s="43"/>
      <c r="C175" s="44" t="s">
        <v>247</v>
      </c>
      <c r="D175" s="45"/>
      <c r="E175" s="45"/>
      <c r="F175" s="45"/>
      <c r="G175" s="45"/>
      <c r="H175" s="45"/>
      <c r="I175" s="45"/>
      <c r="J175" s="45"/>
      <c r="K175" s="45"/>
      <c r="L175" s="45"/>
      <c r="M175" s="45"/>
      <c r="N175" s="46"/>
    </row>
    <row r="176" spans="1:15" s="1" customFormat="1" ht="21.75" customHeight="1" x14ac:dyDescent="0.25">
      <c r="A176" s="40" t="s">
        <v>244</v>
      </c>
      <c r="B176" s="42" t="s">
        <v>248</v>
      </c>
      <c r="C176" s="24" t="s">
        <v>36</v>
      </c>
      <c r="D176" s="25" t="s">
        <v>38</v>
      </c>
      <c r="E176" s="25" t="s">
        <v>38</v>
      </c>
      <c r="F176" s="25" t="s">
        <v>135</v>
      </c>
      <c r="G176" s="26">
        <v>0</v>
      </c>
      <c r="H176" s="26">
        <v>0</v>
      </c>
      <c r="I176" s="26">
        <v>0</v>
      </c>
      <c r="J176" s="26">
        <v>0</v>
      </c>
      <c r="K176" s="26">
        <v>0</v>
      </c>
      <c r="L176" s="26">
        <v>0</v>
      </c>
      <c r="M176" s="27" t="s">
        <v>68</v>
      </c>
      <c r="N176" s="24">
        <v>1</v>
      </c>
    </row>
    <row r="177" spans="1:14" s="1" customFormat="1" ht="27" customHeight="1" x14ac:dyDescent="0.25">
      <c r="A177" s="41"/>
      <c r="B177" s="43"/>
      <c r="C177" s="44" t="s">
        <v>249</v>
      </c>
      <c r="D177" s="45"/>
      <c r="E177" s="45"/>
      <c r="F177" s="45"/>
      <c r="G177" s="45"/>
      <c r="H177" s="45"/>
      <c r="I177" s="45"/>
      <c r="J177" s="45"/>
      <c r="K177" s="45"/>
      <c r="L177" s="45"/>
      <c r="M177" s="45"/>
      <c r="N177" s="46"/>
    </row>
    <row r="178" spans="1:14" s="1" customFormat="1" ht="23.25" customHeight="1" x14ac:dyDescent="0.25">
      <c r="A178" s="40" t="s">
        <v>250</v>
      </c>
      <c r="B178" s="42" t="s">
        <v>251</v>
      </c>
      <c r="C178" s="24" t="s">
        <v>36</v>
      </c>
      <c r="D178" s="24" t="s">
        <v>37</v>
      </c>
      <c r="E178" s="24" t="s">
        <v>38</v>
      </c>
      <c r="F178" s="25" t="s">
        <v>60</v>
      </c>
      <c r="G178" s="26">
        <v>2162.6</v>
      </c>
      <c r="H178" s="26">
        <v>4760</v>
      </c>
      <c r="I178" s="26">
        <v>0</v>
      </c>
      <c r="J178" s="26">
        <v>6580</v>
      </c>
      <c r="K178" s="26">
        <f>+L178/N178</f>
        <v>6751.3</v>
      </c>
      <c r="L178" s="26">
        <f>+SUM(G178:J178)</f>
        <v>13502.6</v>
      </c>
      <c r="M178" s="27">
        <v>24</v>
      </c>
      <c r="N178" s="24">
        <v>2</v>
      </c>
    </row>
    <row r="179" spans="1:14" s="1" customFormat="1" ht="27" customHeight="1" x14ac:dyDescent="0.25">
      <c r="A179" s="41"/>
      <c r="B179" s="43"/>
      <c r="C179" s="44" t="s">
        <v>252</v>
      </c>
      <c r="D179" s="45"/>
      <c r="E179" s="45"/>
      <c r="F179" s="45"/>
      <c r="G179" s="45"/>
      <c r="H179" s="45"/>
      <c r="I179" s="45"/>
      <c r="J179" s="45"/>
      <c r="K179" s="45"/>
      <c r="L179" s="45"/>
      <c r="M179" s="45"/>
      <c r="N179" s="46"/>
    </row>
    <row r="180" spans="1:14" s="1" customFormat="1" ht="24.75" customHeight="1" x14ac:dyDescent="0.25">
      <c r="A180" s="40" t="s">
        <v>253</v>
      </c>
      <c r="B180" s="42" t="s">
        <v>254</v>
      </c>
      <c r="C180" s="24" t="s">
        <v>47</v>
      </c>
      <c r="D180" s="25" t="s">
        <v>37</v>
      </c>
      <c r="E180" s="24" t="s">
        <v>38</v>
      </c>
      <c r="F180" s="25" t="s">
        <v>60</v>
      </c>
      <c r="G180" s="26">
        <v>1136.3</v>
      </c>
      <c r="H180" s="26">
        <v>1700</v>
      </c>
      <c r="I180" s="26">
        <v>0</v>
      </c>
      <c r="J180" s="26">
        <v>0</v>
      </c>
      <c r="K180" s="26">
        <f>+L180/N180</f>
        <v>2836.3</v>
      </c>
      <c r="L180" s="26">
        <f>+SUM(G180:J180)</f>
        <v>2836.3</v>
      </c>
      <c r="M180" s="27">
        <v>10</v>
      </c>
      <c r="N180" s="24">
        <v>1</v>
      </c>
    </row>
    <row r="181" spans="1:14" s="1" customFormat="1" ht="25.5" customHeight="1" x14ac:dyDescent="0.25">
      <c r="A181" s="41"/>
      <c r="B181" s="43"/>
      <c r="C181" s="44" t="s">
        <v>255</v>
      </c>
      <c r="D181" s="45"/>
      <c r="E181" s="45"/>
      <c r="F181" s="45"/>
      <c r="G181" s="45"/>
      <c r="H181" s="45"/>
      <c r="I181" s="45"/>
      <c r="J181" s="45"/>
      <c r="K181" s="45"/>
      <c r="L181" s="45"/>
      <c r="M181" s="45"/>
      <c r="N181" s="46"/>
    </row>
    <row r="182" spans="1:14" s="1" customFormat="1" ht="20.25" customHeight="1" x14ac:dyDescent="0.25">
      <c r="A182" s="40" t="s">
        <v>256</v>
      </c>
      <c r="B182" s="42" t="s">
        <v>257</v>
      </c>
      <c r="C182" s="24" t="s">
        <v>36</v>
      </c>
      <c r="D182" s="25" t="s">
        <v>38</v>
      </c>
      <c r="E182" s="25" t="s">
        <v>38</v>
      </c>
      <c r="F182" s="25"/>
      <c r="G182" s="26">
        <v>0</v>
      </c>
      <c r="H182" s="26">
        <v>0</v>
      </c>
      <c r="I182" s="26">
        <v>0</v>
      </c>
      <c r="J182" s="26">
        <v>0</v>
      </c>
      <c r="K182" s="26">
        <v>0</v>
      </c>
      <c r="L182" s="26">
        <v>0</v>
      </c>
      <c r="M182" s="27">
        <v>8</v>
      </c>
      <c r="N182" s="28">
        <v>1</v>
      </c>
    </row>
    <row r="183" spans="1:14" s="1" customFormat="1" ht="24.75" customHeight="1" x14ac:dyDescent="0.25">
      <c r="A183" s="41"/>
      <c r="B183" s="43"/>
      <c r="C183" s="44" t="s">
        <v>258</v>
      </c>
      <c r="D183" s="45"/>
      <c r="E183" s="45"/>
      <c r="F183" s="45"/>
      <c r="G183" s="45"/>
      <c r="H183" s="45"/>
      <c r="I183" s="45"/>
      <c r="J183" s="45"/>
      <c r="K183" s="45"/>
      <c r="L183" s="45"/>
      <c r="M183" s="45"/>
      <c r="N183" s="46"/>
    </row>
    <row r="184" spans="1:14" s="1" customFormat="1" ht="23.25" customHeight="1" x14ac:dyDescent="0.25">
      <c r="A184" s="40" t="s">
        <v>259</v>
      </c>
      <c r="B184" s="42" t="s">
        <v>260</v>
      </c>
      <c r="C184" s="24" t="s">
        <v>47</v>
      </c>
      <c r="D184" s="25" t="s">
        <v>37</v>
      </c>
      <c r="E184" s="24" t="s">
        <v>38</v>
      </c>
      <c r="F184" s="25" t="s">
        <v>135</v>
      </c>
      <c r="G184" s="26">
        <v>0</v>
      </c>
      <c r="H184" s="26">
        <v>0</v>
      </c>
      <c r="I184" s="26">
        <v>0</v>
      </c>
      <c r="J184" s="26">
        <v>0</v>
      </c>
      <c r="K184" s="26">
        <v>0</v>
      </c>
      <c r="L184" s="26">
        <f>+SUM(G184:J184)</f>
        <v>0</v>
      </c>
      <c r="M184" s="27" t="s">
        <v>68</v>
      </c>
      <c r="N184" s="24">
        <v>2</v>
      </c>
    </row>
    <row r="185" spans="1:14" s="1" customFormat="1" ht="42.75" customHeight="1" x14ac:dyDescent="0.25">
      <c r="A185" s="41"/>
      <c r="B185" s="43"/>
      <c r="C185" s="44" t="s">
        <v>261</v>
      </c>
      <c r="D185" s="45"/>
      <c r="E185" s="45"/>
      <c r="F185" s="45"/>
      <c r="G185" s="45"/>
      <c r="H185" s="45"/>
      <c r="I185" s="45"/>
      <c r="J185" s="45"/>
      <c r="K185" s="45"/>
      <c r="L185" s="45"/>
      <c r="M185" s="45"/>
      <c r="N185" s="46"/>
    </row>
    <row r="186" spans="1:14" s="1" customFormat="1" ht="25.5" customHeight="1" x14ac:dyDescent="0.25">
      <c r="A186" s="40" t="s">
        <v>262</v>
      </c>
      <c r="B186" s="42" t="s">
        <v>263</v>
      </c>
      <c r="C186" s="24" t="s">
        <v>47</v>
      </c>
      <c r="D186" s="25" t="s">
        <v>37</v>
      </c>
      <c r="E186" s="24" t="s">
        <v>38</v>
      </c>
      <c r="F186" s="25" t="s">
        <v>264</v>
      </c>
      <c r="G186" s="26">
        <v>1700.6</v>
      </c>
      <c r="H186" s="26">
        <v>4080</v>
      </c>
      <c r="I186" s="26">
        <v>0</v>
      </c>
      <c r="J186" s="26">
        <v>0</v>
      </c>
      <c r="K186" s="26">
        <f>+L186/N186</f>
        <v>5780.6</v>
      </c>
      <c r="L186" s="26">
        <f>+SUM(G186:J186)</f>
        <v>5780.6</v>
      </c>
      <c r="M186" s="27">
        <v>40</v>
      </c>
      <c r="N186" s="24">
        <v>1</v>
      </c>
    </row>
    <row r="187" spans="1:14" s="1" customFormat="1" ht="28.5" customHeight="1" x14ac:dyDescent="0.25">
      <c r="A187" s="41"/>
      <c r="B187" s="43"/>
      <c r="C187" s="44" t="s">
        <v>265</v>
      </c>
      <c r="D187" s="45"/>
      <c r="E187" s="45"/>
      <c r="F187" s="45"/>
      <c r="G187" s="45"/>
      <c r="H187" s="45"/>
      <c r="I187" s="45"/>
      <c r="J187" s="45"/>
      <c r="K187" s="45"/>
      <c r="L187" s="45"/>
      <c r="M187" s="45"/>
      <c r="N187" s="46"/>
    </row>
    <row r="188" spans="1:14" s="1" customFormat="1" ht="32.25" customHeight="1" x14ac:dyDescent="0.25">
      <c r="A188" s="40" t="s">
        <v>266</v>
      </c>
      <c r="B188" s="42" t="s">
        <v>267</v>
      </c>
      <c r="C188" s="24" t="s">
        <v>36</v>
      </c>
      <c r="D188" s="25" t="s">
        <v>38</v>
      </c>
      <c r="E188" s="25" t="s">
        <v>38</v>
      </c>
      <c r="F188" s="25" t="s">
        <v>60</v>
      </c>
      <c r="G188" s="26">
        <v>1515.8</v>
      </c>
      <c r="H188" s="26">
        <v>4760</v>
      </c>
      <c r="I188" s="26">
        <v>0</v>
      </c>
      <c r="J188" s="26">
        <v>7180</v>
      </c>
      <c r="K188" s="26">
        <f>+L188/N188</f>
        <v>6727.9</v>
      </c>
      <c r="L188" s="26">
        <f>+SUM(G188:J188)</f>
        <v>13455.8</v>
      </c>
      <c r="M188" s="27">
        <v>24</v>
      </c>
      <c r="N188" s="28">
        <v>2</v>
      </c>
    </row>
    <row r="189" spans="1:14" s="1" customFormat="1" ht="25.5" customHeight="1" x14ac:dyDescent="0.25">
      <c r="A189" s="41"/>
      <c r="B189" s="43"/>
      <c r="C189" s="44" t="s">
        <v>268</v>
      </c>
      <c r="D189" s="45"/>
      <c r="E189" s="45"/>
      <c r="F189" s="45"/>
      <c r="G189" s="45"/>
      <c r="H189" s="45"/>
      <c r="I189" s="45"/>
      <c r="J189" s="45"/>
      <c r="K189" s="45"/>
      <c r="L189" s="45"/>
      <c r="M189" s="45"/>
      <c r="N189" s="46"/>
    </row>
    <row r="190" spans="1:14" s="1" customFormat="1" ht="28.5" customHeight="1" x14ac:dyDescent="0.25">
      <c r="A190" s="40" t="s">
        <v>269</v>
      </c>
      <c r="B190" s="42" t="s">
        <v>270</v>
      </c>
      <c r="C190" s="24" t="s">
        <v>36</v>
      </c>
      <c r="D190" s="24" t="s">
        <v>38</v>
      </c>
      <c r="E190" s="24" t="s">
        <v>38</v>
      </c>
      <c r="F190" s="24" t="s">
        <v>135</v>
      </c>
      <c r="G190" s="26">
        <v>0</v>
      </c>
      <c r="H190" s="26">
        <v>0</v>
      </c>
      <c r="I190" s="26">
        <v>0</v>
      </c>
      <c r="J190" s="26">
        <v>0</v>
      </c>
      <c r="K190" s="26">
        <v>0</v>
      </c>
      <c r="L190" s="26">
        <v>0</v>
      </c>
      <c r="M190" s="92">
        <v>35</v>
      </c>
      <c r="N190" s="28">
        <v>4</v>
      </c>
    </row>
    <row r="191" spans="1:14" s="1" customFormat="1" ht="24" customHeight="1" x14ac:dyDescent="0.25">
      <c r="A191" s="41"/>
      <c r="B191" s="43"/>
      <c r="C191" s="44" t="s">
        <v>271</v>
      </c>
      <c r="D191" s="45"/>
      <c r="E191" s="45"/>
      <c r="F191" s="45"/>
      <c r="G191" s="45"/>
      <c r="H191" s="45"/>
      <c r="I191" s="45"/>
      <c r="J191" s="45"/>
      <c r="K191" s="45"/>
      <c r="L191" s="45"/>
      <c r="M191" s="45"/>
      <c r="N191" s="46"/>
    </row>
    <row r="192" spans="1:14" s="1" customFormat="1" ht="32.25" customHeight="1" x14ac:dyDescent="0.25">
      <c r="A192" s="40" t="s">
        <v>272</v>
      </c>
      <c r="B192" s="42" t="s">
        <v>273</v>
      </c>
      <c r="C192" s="24" t="s">
        <v>47</v>
      </c>
      <c r="D192" s="25" t="s">
        <v>234</v>
      </c>
      <c r="E192" s="24" t="s">
        <v>38</v>
      </c>
      <c r="F192" s="25" t="s">
        <v>274</v>
      </c>
      <c r="G192" s="26">
        <v>0</v>
      </c>
      <c r="H192" s="26">
        <v>380</v>
      </c>
      <c r="I192" s="26">
        <v>0</v>
      </c>
      <c r="J192" s="26">
        <v>0</v>
      </c>
      <c r="K192" s="26">
        <f>+L192/N192</f>
        <v>380</v>
      </c>
      <c r="L192" s="26">
        <f>+SUM(G192:J192)</f>
        <v>380</v>
      </c>
      <c r="M192" s="27">
        <v>9</v>
      </c>
      <c r="N192" s="24">
        <v>1</v>
      </c>
    </row>
    <row r="193" spans="1:14" s="1" customFormat="1" ht="30.75" customHeight="1" x14ac:dyDescent="0.25">
      <c r="A193" s="41"/>
      <c r="B193" s="43"/>
      <c r="C193" s="44" t="s">
        <v>275</v>
      </c>
      <c r="D193" s="45"/>
      <c r="E193" s="45"/>
      <c r="F193" s="45"/>
      <c r="G193" s="45"/>
      <c r="H193" s="45"/>
      <c r="I193" s="45"/>
      <c r="J193" s="45"/>
      <c r="K193" s="45"/>
      <c r="L193" s="45"/>
      <c r="M193" s="45"/>
      <c r="N193" s="46"/>
    </row>
    <row r="194" spans="1:14" s="1" customFormat="1" ht="27" customHeight="1" x14ac:dyDescent="0.25">
      <c r="A194" s="40" t="s">
        <v>276</v>
      </c>
      <c r="B194" s="42" t="s">
        <v>277</v>
      </c>
      <c r="C194" s="24" t="s">
        <v>47</v>
      </c>
      <c r="D194" s="25" t="s">
        <v>84</v>
      </c>
      <c r="E194" s="24" t="s">
        <v>278</v>
      </c>
      <c r="F194" s="24" t="s">
        <v>135</v>
      </c>
      <c r="G194" s="26">
        <v>0</v>
      </c>
      <c r="H194" s="26">
        <v>0</v>
      </c>
      <c r="I194" s="26">
        <v>0</v>
      </c>
      <c r="J194" s="26">
        <v>0</v>
      </c>
      <c r="K194" s="26">
        <v>0</v>
      </c>
      <c r="L194" s="26">
        <f>+SUM(G194:J194)</f>
        <v>0</v>
      </c>
      <c r="M194" s="24">
        <v>3</v>
      </c>
      <c r="N194" s="35">
        <v>7</v>
      </c>
    </row>
    <row r="195" spans="1:14" s="1" customFormat="1" ht="28.5" customHeight="1" x14ac:dyDescent="0.25">
      <c r="A195" s="41"/>
      <c r="B195" s="43"/>
      <c r="C195" s="44" t="s">
        <v>271</v>
      </c>
      <c r="D195" s="45"/>
      <c r="E195" s="45"/>
      <c r="F195" s="45"/>
      <c r="G195" s="45"/>
      <c r="H195" s="45"/>
      <c r="I195" s="45"/>
      <c r="J195" s="45"/>
      <c r="K195" s="45"/>
      <c r="L195" s="45"/>
      <c r="M195" s="45"/>
      <c r="N195" s="46"/>
    </row>
    <row r="196" spans="1:14" s="1" customFormat="1" ht="32.25" customHeight="1" x14ac:dyDescent="0.25">
      <c r="A196" s="40" t="s">
        <v>276</v>
      </c>
      <c r="B196" s="42" t="s">
        <v>279</v>
      </c>
      <c r="C196" s="24" t="s">
        <v>47</v>
      </c>
      <c r="D196" s="25" t="s">
        <v>84</v>
      </c>
      <c r="E196" s="24" t="s">
        <v>278</v>
      </c>
      <c r="F196" s="24" t="s">
        <v>135</v>
      </c>
      <c r="G196" s="26">
        <v>0</v>
      </c>
      <c r="H196" s="26">
        <v>0</v>
      </c>
      <c r="I196" s="26">
        <v>0</v>
      </c>
      <c r="J196" s="26">
        <v>0</v>
      </c>
      <c r="K196" s="26">
        <v>0</v>
      </c>
      <c r="L196" s="26">
        <f>+SUM(G196:J196)</f>
        <v>0</v>
      </c>
      <c r="M196" s="24">
        <v>3</v>
      </c>
      <c r="N196" s="35">
        <v>6</v>
      </c>
    </row>
    <row r="197" spans="1:14" s="1" customFormat="1" ht="28.5" customHeight="1" x14ac:dyDescent="0.25">
      <c r="A197" s="41"/>
      <c r="B197" s="43"/>
      <c r="C197" s="44" t="s">
        <v>271</v>
      </c>
      <c r="D197" s="45"/>
      <c r="E197" s="45"/>
      <c r="F197" s="45"/>
      <c r="G197" s="45"/>
      <c r="H197" s="45"/>
      <c r="I197" s="45"/>
      <c r="J197" s="45"/>
      <c r="K197" s="45"/>
      <c r="L197" s="45"/>
      <c r="M197" s="45"/>
      <c r="N197" s="46"/>
    </row>
    <row r="198" spans="1:14" s="1" customFormat="1" ht="29.25" customHeight="1" x14ac:dyDescent="0.25">
      <c r="A198" s="40" t="s">
        <v>280</v>
      </c>
      <c r="B198" s="42" t="s">
        <v>281</v>
      </c>
      <c r="C198" s="24" t="s">
        <v>36</v>
      </c>
      <c r="D198" s="25" t="s">
        <v>19</v>
      </c>
      <c r="E198" s="35" t="s">
        <v>19</v>
      </c>
      <c r="F198" s="25" t="s">
        <v>135</v>
      </c>
      <c r="G198" s="26">
        <v>0</v>
      </c>
      <c r="H198" s="26">
        <v>2040</v>
      </c>
      <c r="I198" s="26">
        <v>0</v>
      </c>
      <c r="J198" s="26">
        <v>0</v>
      </c>
      <c r="K198" s="26">
        <v>0</v>
      </c>
      <c r="L198" s="26">
        <v>0</v>
      </c>
      <c r="M198" s="27" t="s">
        <v>68</v>
      </c>
      <c r="N198" s="28" t="s">
        <v>68</v>
      </c>
    </row>
    <row r="199" spans="1:14" s="1" customFormat="1" ht="24" customHeight="1" x14ac:dyDescent="0.25">
      <c r="A199" s="41"/>
      <c r="B199" s="43"/>
      <c r="C199" s="44" t="s">
        <v>282</v>
      </c>
      <c r="D199" s="45"/>
      <c r="E199" s="45"/>
      <c r="F199" s="45"/>
      <c r="G199" s="45"/>
      <c r="H199" s="45"/>
      <c r="I199" s="45"/>
      <c r="J199" s="45"/>
      <c r="K199" s="45"/>
      <c r="L199" s="45"/>
      <c r="M199" s="45"/>
      <c r="N199" s="46"/>
    </row>
    <row r="200" spans="1:14" s="1" customFormat="1" ht="32.25" customHeight="1" x14ac:dyDescent="0.25">
      <c r="A200" s="40" t="s">
        <v>283</v>
      </c>
      <c r="B200" s="42" t="s">
        <v>284</v>
      </c>
      <c r="C200" s="24" t="s">
        <v>83</v>
      </c>
      <c r="D200" s="25" t="s">
        <v>84</v>
      </c>
      <c r="E200" s="24" t="s">
        <v>163</v>
      </c>
      <c r="F200" s="24" t="s">
        <v>164</v>
      </c>
      <c r="G200" s="26">
        <v>0</v>
      </c>
      <c r="H200" s="26">
        <v>0</v>
      </c>
      <c r="I200" s="26">
        <v>0</v>
      </c>
      <c r="J200" s="26">
        <v>0</v>
      </c>
      <c r="K200" s="26">
        <v>0</v>
      </c>
      <c r="L200" s="26">
        <v>0</v>
      </c>
      <c r="M200" s="36">
        <v>6</v>
      </c>
      <c r="N200" s="36">
        <v>7</v>
      </c>
    </row>
    <row r="201" spans="1:14" s="1" customFormat="1" ht="24" customHeight="1" x14ac:dyDescent="0.25">
      <c r="A201" s="41"/>
      <c r="B201" s="43"/>
      <c r="C201" s="44" t="s">
        <v>271</v>
      </c>
      <c r="D201" s="45"/>
      <c r="E201" s="45"/>
      <c r="F201" s="45"/>
      <c r="G201" s="45"/>
      <c r="H201" s="45"/>
      <c r="I201" s="45"/>
      <c r="J201" s="45"/>
      <c r="K201" s="45"/>
      <c r="L201" s="45"/>
      <c r="M201" s="45"/>
      <c r="N201" s="46"/>
    </row>
    <row r="202" spans="1:14" s="1" customFormat="1" ht="33.75" customHeight="1" x14ac:dyDescent="0.25">
      <c r="A202" s="40" t="s">
        <v>283</v>
      </c>
      <c r="B202" s="42" t="s">
        <v>285</v>
      </c>
      <c r="C202" s="24" t="s">
        <v>47</v>
      </c>
      <c r="D202" s="25" t="s">
        <v>37</v>
      </c>
      <c r="E202" s="24" t="s">
        <v>38</v>
      </c>
      <c r="F202" s="25" t="s">
        <v>286</v>
      </c>
      <c r="G202" s="26">
        <v>783.2</v>
      </c>
      <c r="H202" s="26">
        <v>3060</v>
      </c>
      <c r="I202" s="26">
        <v>0</v>
      </c>
      <c r="J202" s="26">
        <v>0</v>
      </c>
      <c r="K202" s="26">
        <f>+L202/N202</f>
        <v>1281.0666666666666</v>
      </c>
      <c r="L202" s="26">
        <f>SUM(G202:J202)</f>
        <v>3843.2</v>
      </c>
      <c r="M202" s="27">
        <v>5</v>
      </c>
      <c r="N202" s="24">
        <v>3</v>
      </c>
    </row>
    <row r="203" spans="1:14" s="1" customFormat="1" ht="31.5" customHeight="1" x14ac:dyDescent="0.25">
      <c r="A203" s="41"/>
      <c r="B203" s="43"/>
      <c r="C203" s="44" t="s">
        <v>287</v>
      </c>
      <c r="D203" s="45"/>
      <c r="E203" s="45"/>
      <c r="F203" s="45"/>
      <c r="G203" s="45"/>
      <c r="H203" s="45"/>
      <c r="I203" s="45"/>
      <c r="J203" s="45"/>
      <c r="K203" s="45"/>
      <c r="L203" s="45"/>
      <c r="M203" s="45"/>
      <c r="N203" s="46"/>
    </row>
    <row r="204" spans="1:14" s="1" customFormat="1" ht="28.5" customHeight="1" x14ac:dyDescent="0.25">
      <c r="A204" s="40" t="s">
        <v>288</v>
      </c>
      <c r="B204" s="42" t="s">
        <v>289</v>
      </c>
      <c r="C204" s="24" t="s">
        <v>17</v>
      </c>
      <c r="D204" s="25" t="s">
        <v>290</v>
      </c>
      <c r="E204" s="24" t="s">
        <v>291</v>
      </c>
      <c r="F204" s="25" t="s">
        <v>135</v>
      </c>
      <c r="G204" s="26">
        <v>0</v>
      </c>
      <c r="H204" s="26">
        <v>0</v>
      </c>
      <c r="I204" s="26">
        <v>579.96</v>
      </c>
      <c r="J204" s="26">
        <v>0</v>
      </c>
      <c r="K204" s="26">
        <v>0</v>
      </c>
      <c r="L204" s="26">
        <f>+SUM(G204:J204)</f>
        <v>579.96</v>
      </c>
      <c r="M204" s="27">
        <v>12</v>
      </c>
      <c r="N204" s="28">
        <v>16</v>
      </c>
    </row>
    <row r="205" spans="1:14" s="1" customFormat="1" ht="28.5" customHeight="1" x14ac:dyDescent="0.25">
      <c r="A205" s="41"/>
      <c r="B205" s="43"/>
      <c r="C205" s="44" t="s">
        <v>292</v>
      </c>
      <c r="D205" s="45"/>
      <c r="E205" s="45"/>
      <c r="F205" s="45"/>
      <c r="G205" s="45"/>
      <c r="H205" s="45"/>
      <c r="I205" s="45"/>
      <c r="J205" s="45"/>
      <c r="K205" s="45"/>
      <c r="L205" s="45"/>
      <c r="M205" s="45"/>
      <c r="N205" s="46"/>
    </row>
    <row r="206" spans="1:14" s="1" customFormat="1" ht="23.25" customHeight="1" x14ac:dyDescent="0.25">
      <c r="A206" s="93" t="s">
        <v>14</v>
      </c>
      <c r="B206" s="94"/>
      <c r="C206" s="94"/>
      <c r="D206" s="94"/>
      <c r="E206" s="94"/>
      <c r="F206" s="94"/>
      <c r="G206" s="94"/>
      <c r="H206" s="94"/>
      <c r="I206" s="94"/>
      <c r="J206" s="94"/>
      <c r="K206" s="95"/>
      <c r="L206" s="96">
        <f>SUM(L190:L205)</f>
        <v>4803.16</v>
      </c>
      <c r="M206" s="97">
        <f>+SUM(M190:M205)</f>
        <v>73</v>
      </c>
      <c r="N206" s="97">
        <f>+SUM(N190:N205)</f>
        <v>44</v>
      </c>
    </row>
    <row r="207" spans="1:14" s="1" customFormat="1" ht="28.5" customHeight="1" x14ac:dyDescent="0.25">
      <c r="A207" s="90" t="s">
        <v>293</v>
      </c>
      <c r="B207" s="91"/>
      <c r="C207" s="91"/>
      <c r="D207" s="91"/>
      <c r="E207" s="91"/>
      <c r="F207" s="91"/>
      <c r="G207" s="91"/>
      <c r="H207" s="91"/>
      <c r="I207" s="91"/>
      <c r="J207" s="91"/>
      <c r="K207" s="91"/>
      <c r="L207" s="91"/>
      <c r="M207" s="91"/>
      <c r="N207" s="91"/>
    </row>
    <row r="208" spans="1:14" x14ac:dyDescent="0.25">
      <c r="A208" s="53" t="s">
        <v>15</v>
      </c>
      <c r="B208" s="53"/>
      <c r="C208" s="53"/>
      <c r="D208" s="53"/>
      <c r="E208" s="53"/>
      <c r="F208" s="53"/>
      <c r="G208" s="53"/>
      <c r="H208" s="53"/>
      <c r="I208" s="53"/>
      <c r="J208" s="53"/>
      <c r="K208" s="53"/>
      <c r="L208" s="53"/>
      <c r="M208" s="53"/>
    </row>
  </sheetData>
  <mergeCells count="352">
    <mergeCell ref="A202:A203"/>
    <mergeCell ref="B202:B203"/>
    <mergeCell ref="C203:N203"/>
    <mergeCell ref="A204:A205"/>
    <mergeCell ref="B204:B205"/>
    <mergeCell ref="C205:N205"/>
    <mergeCell ref="A207:N207"/>
    <mergeCell ref="A208:M208"/>
    <mergeCell ref="A206:K206"/>
    <mergeCell ref="A196:A197"/>
    <mergeCell ref="B196:B197"/>
    <mergeCell ref="C197:N197"/>
    <mergeCell ref="A198:A199"/>
    <mergeCell ref="B198:B199"/>
    <mergeCell ref="C199:N199"/>
    <mergeCell ref="A200:A201"/>
    <mergeCell ref="B200:B201"/>
    <mergeCell ref="C201:N201"/>
    <mergeCell ref="A190:A191"/>
    <mergeCell ref="B190:B191"/>
    <mergeCell ref="C191:N191"/>
    <mergeCell ref="A192:A193"/>
    <mergeCell ref="B192:B193"/>
    <mergeCell ref="C193:N193"/>
    <mergeCell ref="A194:A195"/>
    <mergeCell ref="B194:B195"/>
    <mergeCell ref="C195:N195"/>
    <mergeCell ref="A184:A185"/>
    <mergeCell ref="B184:B185"/>
    <mergeCell ref="C185:N185"/>
    <mergeCell ref="A186:A187"/>
    <mergeCell ref="B186:B187"/>
    <mergeCell ref="C187:N187"/>
    <mergeCell ref="A188:A189"/>
    <mergeCell ref="B188:B189"/>
    <mergeCell ref="C189:N189"/>
    <mergeCell ref="A178:A179"/>
    <mergeCell ref="B178:B179"/>
    <mergeCell ref="C179:N179"/>
    <mergeCell ref="A180:A181"/>
    <mergeCell ref="B180:B181"/>
    <mergeCell ref="C181:N181"/>
    <mergeCell ref="A182:A183"/>
    <mergeCell ref="B182:B183"/>
    <mergeCell ref="C183:N183"/>
    <mergeCell ref="A172:A173"/>
    <mergeCell ref="B172:B173"/>
    <mergeCell ref="C173:N173"/>
    <mergeCell ref="A174:A175"/>
    <mergeCell ref="B174:B175"/>
    <mergeCell ref="C175:N175"/>
    <mergeCell ref="A176:A177"/>
    <mergeCell ref="B176:B177"/>
    <mergeCell ref="C177:N177"/>
    <mergeCell ref="A169:N169"/>
    <mergeCell ref="A170:A171"/>
    <mergeCell ref="B170:B171"/>
    <mergeCell ref="C170:C171"/>
    <mergeCell ref="D170:D171"/>
    <mergeCell ref="E170:E171"/>
    <mergeCell ref="F170:F171"/>
    <mergeCell ref="G170:K170"/>
    <mergeCell ref="L170:L171"/>
    <mergeCell ref="M170:M171"/>
    <mergeCell ref="N170:N171"/>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 ref="C132:N132"/>
    <mergeCell ref="A121:A122"/>
    <mergeCell ref="B121:B122"/>
    <mergeCell ref="C122:N122"/>
    <mergeCell ref="A123:A124"/>
    <mergeCell ref="B123:B124"/>
    <mergeCell ref="C124:N124"/>
    <mergeCell ref="A125:A126"/>
    <mergeCell ref="B125:B126"/>
    <mergeCell ref="C126:N126"/>
    <mergeCell ref="A115:A116"/>
    <mergeCell ref="B115:B116"/>
    <mergeCell ref="C116:N116"/>
    <mergeCell ref="A117:A118"/>
    <mergeCell ref="B117:B118"/>
    <mergeCell ref="C118:N118"/>
    <mergeCell ref="A119:A120"/>
    <mergeCell ref="B119:B120"/>
    <mergeCell ref="C120:N120"/>
    <mergeCell ref="A109:A110"/>
    <mergeCell ref="B109:B110"/>
    <mergeCell ref="C110:N110"/>
    <mergeCell ref="A111:A112"/>
    <mergeCell ref="B111:B112"/>
    <mergeCell ref="C112:N112"/>
    <mergeCell ref="A113:A114"/>
    <mergeCell ref="B113:B114"/>
    <mergeCell ref="C114:N114"/>
    <mergeCell ref="A103:A104"/>
    <mergeCell ref="B103:B104"/>
    <mergeCell ref="C104:N104"/>
    <mergeCell ref="A105:A106"/>
    <mergeCell ref="B105:B106"/>
    <mergeCell ref="C106:N106"/>
    <mergeCell ref="A107:A108"/>
    <mergeCell ref="B107:B108"/>
    <mergeCell ref="C108:N108"/>
    <mergeCell ref="A97:A98"/>
    <mergeCell ref="B97:B98"/>
    <mergeCell ref="C98:M98"/>
    <mergeCell ref="A99:J99"/>
    <mergeCell ref="A91:A92"/>
    <mergeCell ref="B91:B92"/>
    <mergeCell ref="C92:M92"/>
    <mergeCell ref="A93:A94"/>
    <mergeCell ref="B93:B94"/>
    <mergeCell ref="C94:M94"/>
    <mergeCell ref="A95:A96"/>
    <mergeCell ref="B95:B96"/>
    <mergeCell ref="C96:M96"/>
    <mergeCell ref="A85:A86"/>
    <mergeCell ref="B85:B86"/>
    <mergeCell ref="C86:M86"/>
    <mergeCell ref="A87:A88"/>
    <mergeCell ref="B87:B88"/>
    <mergeCell ref="C88:M88"/>
    <mergeCell ref="A89:A90"/>
    <mergeCell ref="B89:B90"/>
    <mergeCell ref="C90:M90"/>
    <mergeCell ref="A79:A80"/>
    <mergeCell ref="B79:B80"/>
    <mergeCell ref="C80:M80"/>
    <mergeCell ref="A81:A82"/>
    <mergeCell ref="B81:B82"/>
    <mergeCell ref="C82:M82"/>
    <mergeCell ref="A83:A84"/>
    <mergeCell ref="B83:B84"/>
    <mergeCell ref="C84:M84"/>
    <mergeCell ref="A73:A74"/>
    <mergeCell ref="B73:B74"/>
    <mergeCell ref="C74:M74"/>
    <mergeCell ref="A75:A76"/>
    <mergeCell ref="B75:B76"/>
    <mergeCell ref="C76:M76"/>
    <mergeCell ref="A77:A78"/>
    <mergeCell ref="B77:B78"/>
    <mergeCell ref="C78:M78"/>
    <mergeCell ref="A67:A68"/>
    <mergeCell ref="B67:B68"/>
    <mergeCell ref="C68:M68"/>
    <mergeCell ref="A69:A70"/>
    <mergeCell ref="B69:B70"/>
    <mergeCell ref="C70:M70"/>
    <mergeCell ref="A71:A72"/>
    <mergeCell ref="B71:B72"/>
    <mergeCell ref="C72:M72"/>
    <mergeCell ref="A61:A62"/>
    <mergeCell ref="B61:B62"/>
    <mergeCell ref="C62:M62"/>
    <mergeCell ref="A63:A64"/>
    <mergeCell ref="B63:B64"/>
    <mergeCell ref="C64:M64"/>
    <mergeCell ref="A65:A66"/>
    <mergeCell ref="B65:B66"/>
    <mergeCell ref="C66:M66"/>
    <mergeCell ref="A59:A60"/>
    <mergeCell ref="B59:B60"/>
    <mergeCell ref="C59:C60"/>
    <mergeCell ref="D59:D60"/>
    <mergeCell ref="E59:E60"/>
    <mergeCell ref="F59:F60"/>
    <mergeCell ref="G59:K59"/>
    <mergeCell ref="L59:L60"/>
    <mergeCell ref="M59:M6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25:A26"/>
    <mergeCell ref="B25:B26"/>
    <mergeCell ref="C26:M26"/>
    <mergeCell ref="A27:A28"/>
    <mergeCell ref="B27:B28"/>
    <mergeCell ref="C28:M28"/>
    <mergeCell ref="A29:A30"/>
    <mergeCell ref="B29:B30"/>
    <mergeCell ref="C30:M30"/>
    <mergeCell ref="A19:A20"/>
    <mergeCell ref="B19:B20"/>
    <mergeCell ref="C20:M20"/>
    <mergeCell ref="A21:A22"/>
    <mergeCell ref="B21:B22"/>
    <mergeCell ref="C22:M22"/>
    <mergeCell ref="A23:A24"/>
    <mergeCell ref="B23:B24"/>
    <mergeCell ref="C24:M24"/>
    <mergeCell ref="A16:M16"/>
    <mergeCell ref="A17:A18"/>
    <mergeCell ref="B17:B18"/>
    <mergeCell ref="C17:C18"/>
    <mergeCell ref="D17:D18"/>
    <mergeCell ref="E17:E18"/>
    <mergeCell ref="F17:F18"/>
    <mergeCell ref="G17:K17"/>
    <mergeCell ref="L17:L18"/>
    <mergeCell ref="M17:M18"/>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47:A48"/>
    <mergeCell ref="B47:B48"/>
    <mergeCell ref="C48:M48"/>
    <mergeCell ref="A49:A50"/>
    <mergeCell ref="B49:B50"/>
    <mergeCell ref="C50:M50"/>
    <mergeCell ref="A43:A44"/>
    <mergeCell ref="B43:B44"/>
    <mergeCell ref="C44:M44"/>
    <mergeCell ref="A45:A46"/>
    <mergeCell ref="B45:B46"/>
    <mergeCell ref="C46:M46"/>
    <mergeCell ref="A55:A56"/>
    <mergeCell ref="B55:B56"/>
    <mergeCell ref="C56:M56"/>
    <mergeCell ref="A57:J57"/>
    <mergeCell ref="A51:A52"/>
    <mergeCell ref="B51:B52"/>
    <mergeCell ref="C52:M52"/>
    <mergeCell ref="A53:A54"/>
    <mergeCell ref="B53:B54"/>
    <mergeCell ref="C54:M54"/>
    <mergeCell ref="A137:N137"/>
    <mergeCell ref="A138:A139"/>
    <mergeCell ref="B138:B139"/>
    <mergeCell ref="C138:C139"/>
    <mergeCell ref="D138:D139"/>
    <mergeCell ref="E138:E139"/>
    <mergeCell ref="F138:F139"/>
    <mergeCell ref="G138:K138"/>
    <mergeCell ref="L138:L139"/>
    <mergeCell ref="M138:M139"/>
    <mergeCell ref="N138:N139"/>
    <mergeCell ref="A140:A141"/>
    <mergeCell ref="B140:B141"/>
    <mergeCell ref="C141:N141"/>
    <mergeCell ref="A142:A143"/>
    <mergeCell ref="B142:B143"/>
    <mergeCell ref="C143:N143"/>
    <mergeCell ref="A144:A145"/>
    <mergeCell ref="B144:B145"/>
    <mergeCell ref="C145:N145"/>
    <mergeCell ref="A146:A147"/>
    <mergeCell ref="B146:B147"/>
    <mergeCell ref="C147:N147"/>
    <mergeCell ref="A148:A149"/>
    <mergeCell ref="B148:B149"/>
    <mergeCell ref="C149:N149"/>
    <mergeCell ref="A150:A151"/>
    <mergeCell ref="B150:B151"/>
    <mergeCell ref="C151:N151"/>
    <mergeCell ref="A152:A153"/>
    <mergeCell ref="B152:B153"/>
    <mergeCell ref="C153:N153"/>
    <mergeCell ref="A154:A155"/>
    <mergeCell ref="B154:B155"/>
    <mergeCell ref="C155:N155"/>
    <mergeCell ref="A156:A157"/>
    <mergeCell ref="B156:B157"/>
    <mergeCell ref="C157:N157"/>
    <mergeCell ref="A164:A165"/>
    <mergeCell ref="B164:B165"/>
    <mergeCell ref="C165:N165"/>
    <mergeCell ref="A166:K166"/>
    <mergeCell ref="A167:N167"/>
    <mergeCell ref="A168:M168"/>
    <mergeCell ref="A158:A159"/>
    <mergeCell ref="B158:B159"/>
    <mergeCell ref="C159:N159"/>
    <mergeCell ref="A160:A161"/>
    <mergeCell ref="B160:B161"/>
    <mergeCell ref="C161:N161"/>
    <mergeCell ref="A162:A163"/>
    <mergeCell ref="B162:B163"/>
    <mergeCell ref="C163:N16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2017-09-13T21:53:33Z</dcterms:modified>
</cp:coreProperties>
</file>